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defaultThemeVersion="164011"/>
  <mc:AlternateContent xmlns:mc="http://schemas.openxmlformats.org/markup-compatibility/2006">
    <mc:Choice Requires="x15">
      <x15ac:absPath xmlns:x15ac="http://schemas.microsoft.com/office/spreadsheetml/2010/11/ac" url="D:\WEB SAYFASI İÇİN FİYAT\"/>
    </mc:Choice>
  </mc:AlternateContent>
  <bookViews>
    <workbookView xWindow="0" yWindow="0" windowWidth="19200" windowHeight="10620" activeTab="5"/>
  </bookViews>
  <sheets>
    <sheet name="ALB" sheetId="1" r:id="rId1"/>
    <sheet name="BBB" sheetId="2" r:id="rId2"/>
    <sheet name="BÜB" sheetId="3" r:id="rId3"/>
    <sheet name="HÜB" sheetId="4" r:id="rId4"/>
    <sheet name="KİB" sheetId="5" r:id="rId5"/>
    <sheet name="KKB" sheetId="6" r:id="rId6"/>
    <sheet name="KMB" sheetId="7" r:id="rId7"/>
    <sheet name="MMB" sheetId="8" r:id="rId8"/>
    <sheet name="SAB" sheetId="9" r:id="rId9"/>
    <sheet name="VKB" sheetId="10" r:id="rId10"/>
    <sheet name="YMB" sheetId="11" r:id="rId11"/>
    <sheet name="YTB" sheetId="12" r:id="rId12"/>
  </sheets>
  <externalReferences>
    <externalReference r:id="rId13"/>
  </externalReferences>
  <definedNames>
    <definedName name="_xlnm._FilterDatabase" localSheetId="1" hidden="1">BBB!$A$3:$L$64</definedName>
    <definedName name="_xlnm._FilterDatabase" localSheetId="2" hidden="1">BÜB!$A$2:$M$104</definedName>
    <definedName name="_xlnm._FilterDatabase" localSheetId="3" hidden="1">HÜB!$A$2:$M$98</definedName>
    <definedName name="_xlnm._FilterDatabase" localSheetId="4" hidden="1">KİB!$A$2:$M$2</definedName>
    <definedName name="_xlnm._FilterDatabase" localSheetId="6" hidden="1">KMB!$A$2:$M$52</definedName>
    <definedName name="_xlnm._FilterDatabase" localSheetId="10" hidden="1">YMB!$A$2:$M$2</definedName>
    <definedName name="_xlnm._FilterDatabase" localSheetId="11" hidden="1">YTB!$B$2:$M$2</definedName>
    <definedName name="_xlnm.Print_Area" localSheetId="0">ALB!$A$1:$J$32</definedName>
    <definedName name="_xlnm.Print_Area" localSheetId="1">BBB!$A$1:$M$78</definedName>
    <definedName name="_xlnm.Print_Area" localSheetId="2">BÜB!$A$1:$M$108</definedName>
    <definedName name="_xlnm.Print_Area" localSheetId="3">HÜB!$A$1:$M$101</definedName>
    <definedName name="_xlnm.Print_Area" localSheetId="4">KİB!$A$1:$M$20</definedName>
    <definedName name="_xlnm.Print_Area" localSheetId="5">KKB!$A$1:$M$25</definedName>
    <definedName name="_xlnm.Print_Area" localSheetId="6">KMB!$A$1:$M$53</definedName>
    <definedName name="_xlnm.Print_Area" localSheetId="7">MMB!$A$1:$J$60</definedName>
    <definedName name="_xlnm.Print_Area" localSheetId="8">SAB!$A$1:$J$44</definedName>
    <definedName name="_xlnm.Print_Area" localSheetId="9">VKB!$A$1:$M$37</definedName>
    <definedName name="_xlnm.Print_Area" localSheetId="10">YMB!$A$1:$M$38</definedName>
    <definedName name="_xlnm.Print_Area" localSheetId="11">YTB!$A$1:$M$36</definedName>
    <definedName name="_xlnm.Print_Titles" localSheetId="0">ALB!$1:$2</definedName>
    <definedName name="_xlnm.Print_Titles" localSheetId="1">BBB!$1:$2</definedName>
    <definedName name="_xlnm.Print_Titles" localSheetId="2">BÜB!$1:$2</definedName>
    <definedName name="_xlnm.Print_Titles" localSheetId="3">HÜB!$1:$2</definedName>
    <definedName name="_xlnm.Print_Titles" localSheetId="6">KMB!$1:$2</definedName>
    <definedName name="_xlnm.Print_Titles" localSheetId="7">MMB!$1:$2</definedName>
    <definedName name="_xlnm.Print_Titles" localSheetId="8">SAB!$1:$2</definedName>
    <definedName name="_xlnm.Print_Titles" localSheetId="10">YMB!$1:$2</definedName>
    <definedName name="_xlnm.Print_Titles" localSheetId="11">YTB!$1:$2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9" i="8" l="1"/>
  <c r="P32" i="10" l="1"/>
  <c r="O32" i="10"/>
  <c r="P31" i="10"/>
  <c r="O31" i="10"/>
  <c r="P30" i="10"/>
  <c r="O30" i="10"/>
  <c r="P29" i="10"/>
  <c r="O29" i="10"/>
  <c r="P28" i="10"/>
  <c r="O28" i="10"/>
  <c r="P27" i="10"/>
  <c r="O27" i="10"/>
  <c r="P26" i="10"/>
  <c r="O26" i="10"/>
  <c r="P25" i="10"/>
  <c r="O25" i="10"/>
  <c r="P24" i="10"/>
  <c r="O24" i="10"/>
  <c r="P23" i="10"/>
  <c r="O23" i="10"/>
  <c r="P22" i="10"/>
  <c r="O22" i="10"/>
  <c r="P21" i="10"/>
  <c r="O21" i="10"/>
  <c r="P20" i="10"/>
  <c r="O20" i="10"/>
  <c r="P19" i="10"/>
  <c r="O19" i="10"/>
  <c r="P18" i="10"/>
  <c r="O18" i="10"/>
  <c r="P17" i="10"/>
  <c r="O17" i="10"/>
  <c r="P16" i="10"/>
  <c r="O16" i="10"/>
  <c r="P14" i="10"/>
  <c r="O14" i="10"/>
  <c r="P13" i="10"/>
  <c r="O13" i="10"/>
  <c r="P12" i="10"/>
  <c r="O12" i="10"/>
  <c r="P11" i="10"/>
  <c r="O11" i="10"/>
  <c r="P10" i="10"/>
  <c r="O10" i="10"/>
  <c r="P9" i="10"/>
  <c r="O9" i="10"/>
  <c r="P8" i="10"/>
  <c r="O8" i="10"/>
  <c r="P7" i="10"/>
  <c r="O7" i="10"/>
  <c r="P6" i="10"/>
  <c r="O6" i="10"/>
  <c r="P5" i="10"/>
  <c r="O5" i="10"/>
  <c r="P4" i="10"/>
  <c r="O4" i="10"/>
  <c r="P3" i="10"/>
  <c r="O3" i="10"/>
  <c r="O4" i="11"/>
  <c r="P4" i="11"/>
  <c r="O5" i="11"/>
  <c r="P5" i="11"/>
  <c r="O6" i="11"/>
  <c r="P6" i="11"/>
  <c r="O7" i="11"/>
  <c r="P7" i="11"/>
  <c r="O8" i="11"/>
  <c r="P8" i="11"/>
  <c r="O10" i="11"/>
  <c r="P10" i="11"/>
  <c r="O11" i="11"/>
  <c r="P11" i="11"/>
  <c r="O12" i="11"/>
  <c r="P12" i="11"/>
  <c r="O13" i="11"/>
  <c r="P13" i="11"/>
  <c r="O14" i="11"/>
  <c r="P14" i="11"/>
  <c r="O16" i="11"/>
  <c r="P16" i="11"/>
  <c r="O17" i="11"/>
  <c r="P17" i="11"/>
  <c r="O18" i="11"/>
  <c r="P18" i="11"/>
  <c r="O19" i="11"/>
  <c r="P19" i="11"/>
  <c r="O20" i="11"/>
  <c r="P20" i="11"/>
  <c r="O21" i="11"/>
  <c r="P21" i="11"/>
  <c r="O22" i="11"/>
  <c r="P22" i="11"/>
  <c r="O23" i="11"/>
  <c r="P23" i="11"/>
  <c r="O24" i="11"/>
  <c r="P24" i="11"/>
  <c r="O25" i="11"/>
  <c r="P25" i="11"/>
  <c r="O26" i="11"/>
  <c r="P26" i="11"/>
  <c r="O28" i="11"/>
  <c r="P28" i="11"/>
  <c r="O29" i="11"/>
  <c r="P29" i="11"/>
  <c r="O30" i="11"/>
  <c r="P30" i="11"/>
  <c r="O31" i="11"/>
  <c r="P31" i="11"/>
  <c r="P3" i="11"/>
  <c r="O3" i="11"/>
  <c r="O4" i="12"/>
  <c r="O5" i="12"/>
  <c r="O6" i="12"/>
  <c r="O7" i="12"/>
  <c r="O8" i="12"/>
  <c r="O9" i="12"/>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 i="12"/>
  <c r="P3" i="12"/>
  <c r="P4" i="12"/>
  <c r="P5" i="12"/>
  <c r="P6" i="12"/>
  <c r="P7" i="12"/>
  <c r="P8" i="12"/>
  <c r="P9" i="12"/>
  <c r="P10" i="12"/>
  <c r="P11" i="12"/>
  <c r="P12" i="12"/>
  <c r="P13" i="12"/>
  <c r="P14" i="12"/>
  <c r="P15" i="12"/>
  <c r="P16" i="12"/>
  <c r="P17" i="12"/>
  <c r="P18" i="12"/>
  <c r="P19" i="12"/>
  <c r="P20" i="12"/>
  <c r="P21" i="12"/>
  <c r="P22" i="12"/>
  <c r="P23" i="12"/>
  <c r="P24" i="12"/>
  <c r="P25" i="12"/>
  <c r="P26" i="12"/>
  <c r="P27" i="12"/>
  <c r="P28" i="12"/>
  <c r="P29" i="12"/>
  <c r="P30" i="12"/>
  <c r="P31" i="12"/>
  <c r="P32" i="12"/>
  <c r="P33" i="12"/>
  <c r="P34" i="12"/>
  <c r="P35" i="12"/>
  <c r="M4" i="11"/>
  <c r="M5" i="11"/>
  <c r="M6" i="11"/>
  <c r="M7" i="11"/>
  <c r="M8" i="11"/>
  <c r="M10" i="11"/>
  <c r="M11" i="11"/>
  <c r="M12" i="11"/>
  <c r="M13" i="11"/>
  <c r="M14" i="11"/>
  <c r="M15" i="11"/>
  <c r="M16" i="11"/>
  <c r="M17" i="11"/>
  <c r="M18" i="11"/>
  <c r="M19" i="11"/>
  <c r="M20" i="11"/>
  <c r="M21" i="11"/>
  <c r="M22" i="11"/>
  <c r="M23" i="11"/>
  <c r="M24" i="11"/>
  <c r="M25" i="11"/>
  <c r="M26" i="11"/>
  <c r="M27" i="11"/>
  <c r="M28" i="11"/>
  <c r="M29" i="11"/>
  <c r="M30" i="11"/>
  <c r="M31" i="11"/>
  <c r="M3" i="11"/>
  <c r="J4" i="8"/>
  <c r="J5" i="8"/>
  <c r="J6"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3" i="8"/>
  <c r="M31" i="7"/>
  <c r="M4" i="7"/>
  <c r="M5" i="7"/>
  <c r="M6" i="7"/>
  <c r="M7" i="7"/>
  <c r="M8" i="7"/>
  <c r="M9" i="7"/>
  <c r="M10" i="7"/>
  <c r="M11" i="7"/>
  <c r="M12" i="7"/>
  <c r="M13" i="7"/>
  <c r="M14" i="7"/>
  <c r="M15" i="7"/>
  <c r="M16" i="7"/>
  <c r="M17" i="7"/>
  <c r="M18" i="7"/>
  <c r="M19" i="7"/>
  <c r="M20" i="7"/>
  <c r="M21" i="7"/>
  <c r="M22" i="7"/>
  <c r="M23" i="7"/>
  <c r="M24" i="7"/>
  <c r="M25" i="7"/>
  <c r="M26" i="7"/>
  <c r="M27" i="7"/>
  <c r="M28" i="7"/>
  <c r="M29" i="7"/>
  <c r="M30" i="7"/>
  <c r="M32" i="7"/>
  <c r="M33" i="7"/>
  <c r="M34" i="7"/>
  <c r="M35" i="7"/>
  <c r="M36" i="7"/>
  <c r="M37" i="7"/>
  <c r="M38" i="7"/>
  <c r="M39" i="7"/>
  <c r="M40" i="7"/>
  <c r="M41" i="7"/>
  <c r="M42" i="7"/>
  <c r="M43" i="7"/>
  <c r="M44" i="7"/>
  <c r="M45" i="7"/>
  <c r="M46" i="7"/>
  <c r="M47" i="7"/>
  <c r="M48" i="7"/>
  <c r="M49" i="7"/>
  <c r="M50" i="7"/>
  <c r="M51" i="7"/>
  <c r="M52" i="7"/>
  <c r="M3" i="7"/>
  <c r="M4" i="6"/>
  <c r="M5" i="6"/>
  <c r="M6" i="6"/>
  <c r="M7" i="6"/>
  <c r="M8" i="6"/>
  <c r="M9" i="6"/>
  <c r="M10" i="6"/>
  <c r="M3" i="6"/>
  <c r="M3" i="5"/>
  <c r="M4" i="5"/>
  <c r="M5" i="5"/>
  <c r="M6" i="5"/>
  <c r="M7" i="5"/>
  <c r="M8" i="5"/>
  <c r="M9" i="5"/>
  <c r="M10" i="5"/>
  <c r="M11" i="5"/>
  <c r="M12" i="5"/>
  <c r="M13" i="5"/>
  <c r="M99" i="4"/>
  <c r="M100" i="4"/>
  <c r="M96" i="4"/>
  <c r="M97" i="4"/>
  <c r="M98" i="4"/>
  <c r="M95" i="4"/>
  <c r="M94" i="4"/>
  <c r="M93" i="4"/>
  <c r="M92" i="4"/>
  <c r="M91" i="4"/>
  <c r="M90" i="4"/>
  <c r="M89" i="4"/>
  <c r="M88" i="4"/>
  <c r="M87" i="4"/>
  <c r="M86" i="4"/>
  <c r="M85" i="4"/>
  <c r="M84" i="4"/>
  <c r="M83" i="4"/>
  <c r="M82"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3" i="4"/>
  <c r="M32" i="4"/>
  <c r="M31" i="4"/>
  <c r="M30" i="4"/>
  <c r="M4" i="4"/>
  <c r="M5" i="4"/>
  <c r="M6" i="4"/>
  <c r="M7" i="4"/>
  <c r="M8" i="4"/>
  <c r="M9" i="4"/>
  <c r="M10" i="4"/>
  <c r="M11" i="4"/>
  <c r="M12" i="4"/>
  <c r="M13" i="4"/>
  <c r="M14" i="4"/>
  <c r="M15" i="4"/>
  <c r="M16" i="4"/>
  <c r="M17" i="4"/>
  <c r="M18" i="4"/>
  <c r="M19" i="4"/>
  <c r="M20" i="4"/>
  <c r="M21" i="4"/>
  <c r="M22" i="4"/>
  <c r="M23" i="4"/>
  <c r="M24" i="4"/>
  <c r="M25" i="4"/>
  <c r="M26" i="4"/>
  <c r="M27" i="4"/>
  <c r="M28" i="4"/>
  <c r="M29" i="4"/>
  <c r="M3" i="4"/>
  <c r="M107" i="3"/>
  <c r="M106" i="3"/>
  <c r="M105" i="3"/>
  <c r="M104" i="3"/>
  <c r="M103" i="3"/>
  <c r="M102" i="3"/>
  <c r="M101" i="3"/>
  <c r="M100" i="3"/>
  <c r="M99" i="3"/>
  <c r="M98" i="3"/>
  <c r="M97" i="3"/>
  <c r="M96" i="3"/>
  <c r="M95" i="3"/>
  <c r="M94" i="3"/>
  <c r="M93" i="3"/>
  <c r="M92" i="3"/>
  <c r="M91" i="3"/>
  <c r="M90" i="3"/>
  <c r="M89" i="3"/>
  <c r="M88" i="3"/>
  <c r="M87" i="3"/>
  <c r="M85" i="3"/>
  <c r="M84" i="3"/>
  <c r="M83" i="3"/>
  <c r="M82" i="3"/>
  <c r="M81" i="3"/>
  <c r="M80" i="3"/>
  <c r="M79" i="3"/>
  <c r="M77" i="3"/>
  <c r="M76" i="3"/>
  <c r="M75" i="3"/>
  <c r="M74" i="3"/>
  <c r="M73" i="3"/>
  <c r="M72" i="3"/>
  <c r="M71" i="3"/>
  <c r="M70" i="3"/>
  <c r="M69" i="3"/>
  <c r="M68" i="3"/>
  <c r="M65" i="3"/>
  <c r="M64" i="3"/>
  <c r="M61" i="3"/>
  <c r="M59" i="3"/>
  <c r="M58" i="3"/>
  <c r="M56" i="3"/>
  <c r="M55" i="3"/>
  <c r="M54" i="3"/>
  <c r="M53" i="3"/>
  <c r="M52" i="3"/>
  <c r="M51" i="3"/>
  <c r="M50" i="3"/>
  <c r="M49" i="3"/>
  <c r="M48" i="3"/>
  <c r="M47" i="3"/>
  <c r="M45" i="3"/>
  <c r="M44" i="3"/>
  <c r="M43" i="3"/>
  <c r="M42" i="3"/>
  <c r="M41" i="3"/>
  <c r="M40" i="3"/>
  <c r="M39" i="3"/>
  <c r="M38" i="3"/>
  <c r="M37" i="3"/>
  <c r="M36" i="3"/>
  <c r="M35" i="3"/>
  <c r="M34" i="3"/>
  <c r="M33" i="3"/>
  <c r="M32" i="3"/>
  <c r="M29" i="3"/>
  <c r="M28" i="3"/>
  <c r="M27" i="3"/>
  <c r="M26" i="3"/>
  <c r="M25" i="3"/>
  <c r="M23" i="3"/>
  <c r="M4" i="3"/>
  <c r="M5" i="3"/>
  <c r="M6" i="3"/>
  <c r="M7" i="3"/>
  <c r="M8" i="3"/>
  <c r="M9" i="3"/>
  <c r="M10" i="3"/>
  <c r="M11" i="3"/>
  <c r="M12" i="3"/>
  <c r="M13" i="3"/>
  <c r="M15" i="3"/>
  <c r="M16" i="3"/>
  <c r="M17" i="3"/>
  <c r="M18" i="3"/>
  <c r="M19" i="3"/>
  <c r="M20" i="3"/>
  <c r="M21" i="3"/>
  <c r="M3" i="3"/>
  <c r="M4" i="2"/>
  <c r="M3" i="2"/>
  <c r="J30" i="1"/>
  <c r="J29" i="1"/>
  <c r="J28" i="1"/>
  <c r="J27" i="1"/>
  <c r="J26" i="1"/>
  <c r="J25" i="1"/>
  <c r="J24" i="1"/>
  <c r="J23" i="1"/>
  <c r="J22" i="1"/>
  <c r="J20" i="1"/>
  <c r="J19" i="1"/>
  <c r="J18" i="1"/>
  <c r="J14" i="1"/>
  <c r="M35" i="12" l="1"/>
  <c r="M34" i="12"/>
  <c r="M33" i="12"/>
  <c r="M32" i="12"/>
  <c r="M31" i="12"/>
  <c r="M30" i="12"/>
  <c r="M29" i="12"/>
  <c r="M28" i="12"/>
  <c r="M27" i="12"/>
  <c r="M26" i="12"/>
  <c r="M25" i="12"/>
  <c r="M24" i="12"/>
  <c r="M23" i="12"/>
  <c r="M22" i="12"/>
  <c r="M21" i="12"/>
  <c r="M20" i="12"/>
  <c r="M19" i="12"/>
  <c r="M18" i="12"/>
  <c r="M17" i="12"/>
  <c r="M16" i="12"/>
  <c r="M15" i="12"/>
  <c r="M14" i="12"/>
  <c r="M13" i="12"/>
  <c r="M12" i="12"/>
  <c r="M11" i="12"/>
  <c r="M10" i="12"/>
  <c r="M9" i="12"/>
  <c r="M8" i="12"/>
  <c r="M7" i="12"/>
  <c r="M6" i="12"/>
  <c r="M5" i="12"/>
  <c r="M4" i="12"/>
  <c r="M3" i="12"/>
  <c r="M14" i="10"/>
  <c r="M13" i="10"/>
  <c r="M12" i="10"/>
  <c r="M11" i="10"/>
  <c r="M10" i="10"/>
  <c r="M9" i="10"/>
  <c r="M8" i="10"/>
  <c r="M7" i="10"/>
  <c r="M6" i="10"/>
  <c r="M5" i="10"/>
  <c r="M4" i="10"/>
  <c r="M3" i="10"/>
  <c r="J43" i="9"/>
  <c r="J42" i="9"/>
  <c r="J41" i="9"/>
  <c r="J40" i="9"/>
  <c r="J39" i="9"/>
  <c r="J38" i="9"/>
  <c r="J37" i="9"/>
  <c r="J36" i="9"/>
  <c r="J35" i="9"/>
  <c r="J34" i="9"/>
  <c r="J33" i="9"/>
  <c r="J32" i="9"/>
  <c r="J31" i="9"/>
  <c r="J30" i="9"/>
  <c r="J23" i="9"/>
  <c r="J22" i="9"/>
  <c r="J21" i="9"/>
  <c r="J20" i="9"/>
  <c r="J19" i="9"/>
  <c r="J18" i="9"/>
  <c r="J17" i="9"/>
  <c r="J16" i="9"/>
  <c r="J15" i="9"/>
  <c r="J14" i="9"/>
  <c r="J13" i="9"/>
  <c r="J12" i="9"/>
  <c r="J11" i="9"/>
  <c r="J10" i="9"/>
  <c r="J9" i="9"/>
  <c r="J8" i="9"/>
  <c r="J7" i="9"/>
  <c r="J6" i="9"/>
  <c r="J5" i="9"/>
  <c r="J4" i="9"/>
  <c r="J3" i="9"/>
  <c r="A35" i="12" l="1"/>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A4" i="12"/>
  <c r="A3" i="12"/>
</calcChain>
</file>

<file path=xl/sharedStrings.xml><?xml version="1.0" encoding="utf-8"?>
<sst xmlns="http://schemas.openxmlformats.org/spreadsheetml/2006/main" count="4591" uniqueCount="1675">
  <si>
    <t>Laboratuvar Birimi: AMBALAJ TEKNOLOJİLERİ VE MİNERAL BÖLÜM BAŞKANLIĞI (ALB)</t>
  </si>
  <si>
    <t>Sıra No</t>
  </si>
  <si>
    <t>Analiz Üst başlığı</t>
  </si>
  <si>
    <t>Analiz Adı</t>
  </si>
  <si>
    <t>Metot Kaynağı</t>
  </si>
  <si>
    <t>Metodun Kapsadığı Ürün/Ürün Grubu</t>
  </si>
  <si>
    <t xml:space="preserve">Akreditasyon Durumu </t>
  </si>
  <si>
    <t>Numune Miktarı</t>
  </si>
  <si>
    <t>T. Süre (Gün)</t>
  </si>
  <si>
    <t>Analiz Fiyatı</t>
  </si>
  <si>
    <t>Analiz Fiyatı (KDV Dahil)</t>
  </si>
  <si>
    <t>Element</t>
  </si>
  <si>
    <t>NMKL 186</t>
  </si>
  <si>
    <t>Gıda Maddeleri</t>
  </si>
  <si>
    <t>Evet</t>
  </si>
  <si>
    <t>500 g.</t>
  </si>
  <si>
    <t>Alüminyum (Al), Antimon (Sb), Arsenik (As), Bakır (Cu), Baryum (Ba), Berilyum (Be), Bor (B), Civa (Hg), Demir (Fe), Çinko (Zn), Gümüş (Ag), Kadmiyum (Cd), Kalay (Sn),Kalsiyum (Ca),Kobalt (Co), Krom (Cr),Kurşun (Pb), Magnezyum (Mg), Mangan (Mn), Nikel  (Ni), Potasyum (K), Selenyum (Se), Sodyum (Na), Vanadyum (V) Tayini 
ICP-MS Metodu</t>
  </si>
  <si>
    <t>TS EN ISO 15587-2/TS EN ISO 17294-2</t>
  </si>
  <si>
    <t>Su</t>
  </si>
  <si>
    <t>500 ml</t>
  </si>
  <si>
    <t xml:space="preserve">Atık Su </t>
  </si>
  <si>
    <t>İşletme İçi Metot-“ALB-TL-42”</t>
  </si>
  <si>
    <t>Yem ve Yem Katkı Maddeleri</t>
  </si>
  <si>
    <t>Hayır</t>
  </si>
  <si>
    <t>1000 g.</t>
  </si>
  <si>
    <t>İşletme İçi Metot-“ALB-TL-44”</t>
  </si>
  <si>
    <t>İşletme İçi Metot-“ALB-TL-46”</t>
  </si>
  <si>
    <t>Gıda Katkı Maddeleri</t>
  </si>
  <si>
    <t>İşletme İçi Metot-“ALB-TL-50”</t>
  </si>
  <si>
    <t>Gıda İle Temas Eden Kağıt Madde ve Malzemeler</t>
  </si>
  <si>
    <t>İşletme İçi Metot-“ALB-TL-51”</t>
  </si>
  <si>
    <t>Gıda İle Temas Eden Metal Madde ve Malzemeler</t>
  </si>
  <si>
    <t>6 adet / 5dm²</t>
  </si>
  <si>
    <t>İşletme İçi Metot-“ALB-TL-53”</t>
  </si>
  <si>
    <t>Gıda İle Temas Eden Seramik ve Cam Madde ve Malzemeler</t>
  </si>
  <si>
    <t>8 adet</t>
  </si>
  <si>
    <t>İşletme İçi Metot-“ALB-TL-54”</t>
  </si>
  <si>
    <t>Gıda İle Temas Eden Plastik Madde ve Malzemeler</t>
  </si>
  <si>
    <t>6 dm²</t>
  </si>
  <si>
    <t>hayır</t>
  </si>
  <si>
    <t>3 adet</t>
  </si>
  <si>
    <t>ilk Parametre = 874,80  Sonraki her Parametre = 874,80</t>
  </si>
  <si>
    <t>Gıda İle Temas Eden Madde ve Malzemeler</t>
  </si>
  <si>
    <t xml:space="preserve">15
(Tekrarlı 35)
</t>
  </si>
  <si>
    <t>Her gıda benzeri için 6 adet/6 dm²</t>
  </si>
  <si>
    <t xml:space="preserve">Toplam Migrasyon (Gıda benzeri E)
Gıda İle Temas Eden Plastik Esaslı Madde Ve Malzemeler İçin Modifiye Polifenilen Oksit (MPPO) İle Toplam Migrasyon Analizi </t>
  </si>
  <si>
    <t>TS EN 1186 – 1 
TS EN 1186 – 13</t>
  </si>
  <si>
    <t>yüksek sıcaklıkta yağlı gıda ile temas eden plastik esaslı madde ve malzemeler</t>
  </si>
  <si>
    <t>Her bir Parametre  için =1841,40</t>
  </si>
  <si>
    <t>6 adet/6 dm²</t>
  </si>
  <si>
    <t>Cam Kaplarda Ani Sıcaklık Değişimine (Isıl Şok) Dayanım</t>
  </si>
  <si>
    <t>TS 2913</t>
  </si>
  <si>
    <t>Cam esaslı gıda ambalaj materyalleri</t>
  </si>
  <si>
    <t>6 adet</t>
  </si>
  <si>
    <t>TS 3181 EN ISO 3497</t>
  </si>
  <si>
    <t>Teneke Ambalaj</t>
  </si>
  <si>
    <t xml:space="preserve">Gıda İle Temas Eden Malzemelerdeki Metal Düzeylerinin Yarı Niceliksel Olarak Tayini </t>
  </si>
  <si>
    <t>RIGAKU X-Ray Fluorescence Spectrometer Instruction Manuel.
ASTM E1476-04(2010): Standard Guide for Metals Identification, Grade Verification and Sorting.</t>
  </si>
  <si>
    <t>Gıda ile temas eden malzemeler (cam, metal, plastik, kağıt, seramik ve çok katlı malzemeler gibi)</t>
  </si>
  <si>
    <t xml:space="preserve">Teneke Kutularda Gözenek Kontrolü </t>
  </si>
  <si>
    <t>ALB-TL-08</t>
  </si>
  <si>
    <t>Kalay veya kalay üzeri lakla kaplanmış metal ambalajlar</t>
  </si>
  <si>
    <t>3 adet /3 dm ²</t>
  </si>
  <si>
    <t>Teneke Kutularda Lak Kaplama Miktarı 
i (Alt-üst kapak, gövde herbiri için)</t>
  </si>
  <si>
    <t>ALB-TL-09</t>
  </si>
  <si>
    <t>Gıda amaçlı kullanılan teneke kutular</t>
  </si>
  <si>
    <t>Kutu Boyutu Tespiti</t>
  </si>
  <si>
    <t>ALB-TL-10</t>
  </si>
  <si>
    <t xml:space="preserve">3 adet </t>
  </si>
  <si>
    <t xml:space="preserve">Konservelerde Vakum Miktarının Belirlenmesi </t>
  </si>
  <si>
    <t>ALB-TL-11</t>
  </si>
  <si>
    <t xml:space="preserve">Gıda amaçlı kullanılan cam ve metal konserve kutular </t>
  </si>
  <si>
    <t>Yumurtada Kalitatif Olarak Polietilen Glikol Aranması</t>
  </si>
  <si>
    <t>Perkin Elmer FTIR Spectrum Two Kullanma Kılavuzu</t>
  </si>
  <si>
    <t>Yumurta beyazında polietilen glikol (PEG) kaplama maddesi</t>
  </si>
  <si>
    <t xml:space="preserve">Alüminyum Esaslı Malzemelerde Alüminyum Yüzdesi Tayini (XRF ile) </t>
  </si>
  <si>
    <t>RIGAKU X-Ray Fluorescence Spectrometer Instruction Manuel.
ASTM E1476-04 (2010): Standard Guide for Metals Identification, Grade Verification and Sorting.</t>
  </si>
  <si>
    <t>Alüminyum esaslı malzemeler</t>
  </si>
  <si>
    <t xml:space="preserve">Gıda İle Temas Eden Boyalı Kağıt Ve Karton Malzemelerde boya geçirgenliği  Analizi </t>
  </si>
  <si>
    <t>TS EN 646</t>
  </si>
  <si>
    <t>Gıda ile temas eden baskılı kağıt ve karton malzemeler</t>
  </si>
  <si>
    <t xml:space="preserve">Gıda İle Temas Eden Boyalı Plastik Malzemelerde boya geçirgenliği Analizi </t>
  </si>
  <si>
    <t>Gıda ile temas eden baskılı plastik malzemeler</t>
  </si>
  <si>
    <t>7 dm²</t>
  </si>
  <si>
    <t>Laboratuvar Birimi: BİYOTEKNOLOJİ VE BİYOGÜVENLİK BÖLÜM BAŞKANLIĞI (BBB)</t>
  </si>
  <si>
    <t>Kullanılan Teknik</t>
  </si>
  <si>
    <t>Validasyon Durumu (validasyon rapor numarası)</t>
  </si>
  <si>
    <t>Proje Kapsamında Yapılan Analiz (Evet/Hayır)**</t>
  </si>
  <si>
    <t>GDO Tarama</t>
  </si>
  <si>
    <t>GDO Tarama Analizi (p35S, tNOS, pFMV, bar)  Real Time PCR Metodu Ön işlem: DNA Ekstraksiyonu</t>
  </si>
  <si>
    <t>Kit Metodu (Biotecon Foodproof GMO Screening Kit) ISO 21569 ISO 24276 Kit Metodu (**)</t>
  </si>
  <si>
    <t>Gıda, Yem</t>
  </si>
  <si>
    <t xml:space="preserve">Real Time PCR </t>
  </si>
  <si>
    <t>BBB-VR-44</t>
  </si>
  <si>
    <t>EVET</t>
  </si>
  <si>
    <t>HAYIR</t>
  </si>
  <si>
    <t>1000 gr</t>
  </si>
  <si>
    <t>1 gün</t>
  </si>
  <si>
    <t>Tohum</t>
  </si>
  <si>
    <t>GDO Tip Belirleme ve Miktar</t>
  </si>
  <si>
    <t>GA21 Mısır Tip Belirleme ve Miktar Analizi Real Time PCR Metodu Ön işlem: DNA Ekstraksiyonu</t>
  </si>
  <si>
    <t>EURL Metot (QT-EVE-ZM-014) ISO 21570 ISO 24276 Kit Metodu (**)</t>
  </si>
  <si>
    <t>Gıda, Yem ve Tohum</t>
  </si>
  <si>
    <t>BBB-VR-55</t>
  </si>
  <si>
    <t>3 gün</t>
  </si>
  <si>
    <t>NK603 Mısır Tip Belirleme ve Miktar Analizi Real Time PCR Metodu Ön işlem: DNA Ekstraksiyonu</t>
  </si>
  <si>
    <t>EURL Metot (QT-EVE-ZM-008) ISO 21570 ISO 24276 Kit Metodu (**)</t>
  </si>
  <si>
    <t>BBB-VR-56</t>
  </si>
  <si>
    <t>MON863 Mısır Tip Belirleme ve Miktar Analizi Real Time PCR Metodu Ön işlem: DNA Ekstraksiyonu</t>
  </si>
  <si>
    <t>EURL Metot (QT-EVE-ZM-009) ISO 21570 ISO 24276 Kit Metodu (**)</t>
  </si>
  <si>
    <t>BBB-VR-57</t>
  </si>
  <si>
    <t>MON810 Mısır Tip Belirleme ve Miktar Analizi Real Time PCR Metodu Ön işlem: DNA Ekstraksiyonu</t>
  </si>
  <si>
    <t>EURL Metot (QT-EVE-ZM-020) ISO 21570 ISO 24276 Kit Metodu (**)</t>
  </si>
  <si>
    <t>BBB-VR-58</t>
  </si>
  <si>
    <t>TC1507 Mısır Tip Belirleme ve Miktar Analizi Real Time PCR Metodu Ön işlem: DNA Ekstraksiyonu</t>
  </si>
  <si>
    <t>EURL Metot (QT-EVE-ZM-010) ISO 21570 ISO 24276  Kit Metodu (**)</t>
  </si>
  <si>
    <t>BBB-VR-59</t>
  </si>
  <si>
    <t>DAS59122 Mısır Tip Belirleme ve Miktar Analizi Real Time PCR Metodu Ön işlem: DNA Ekstraksiyonu</t>
  </si>
  <si>
    <t>EURL Metot (QT-EVE-ZM-012) ISO 21570 ISO 24276 Kit Metodu (**)</t>
  </si>
  <si>
    <t>BBB-VR-60</t>
  </si>
  <si>
    <t>MON88017 Mısır Tip Belirleme ve Miktar Analizi Real Time PCR Metodu Ön işlem: DNA Ekstraksiyonu</t>
  </si>
  <si>
    <t>EURL Metot (QT-EVE-ZM-016) ISO 21570 ISO 24276 Kit Metodu (**)</t>
  </si>
  <si>
    <t>BBB-VR-61</t>
  </si>
  <si>
    <t>MON89034 Mısır Tip Belirleme ve Miktar Analizi Real Time PCR Metodu Ön işlem: DNA Ekstraksiyonu</t>
  </si>
  <si>
    <t>EURL Metot  (QT-EVE-ZM-018) ISO 21570 ISO 24276 Kit Metodu (**)</t>
  </si>
  <si>
    <t>BBB-VR-62</t>
  </si>
  <si>
    <t>MON89788 Soya Tip Belirleme ve Miktar Analizi Real Time PCR Metodu Ön işlem: DNA Ekstraksiyonu</t>
  </si>
  <si>
    <t>EURL Metot (QT-EVE-GM-006) ISO 21570 ISO 24276 Kit Metodu (**)</t>
  </si>
  <si>
    <t>BBB-VR-63</t>
  </si>
  <si>
    <t>MON15985 Pamuk Tip Belirleme ve Miktar Analizi Real Time PCR Metodu Ön işlem: DNA Ekstraksiyonu</t>
  </si>
  <si>
    <t>EURL Metot (QT-EVE-GH-005) ISO 21570 ISO 24276 Kit Metodu (**)</t>
  </si>
  <si>
    <t>BBB-VR-64</t>
  </si>
  <si>
    <t>MON1445 Pamuk Tip Belirleme ve Miktar Analizi Real Time PCR Metodu Ön işlem: DNA Ekstraksiyonu</t>
  </si>
  <si>
    <t>EURL Metot (QT-EVE-GH-003) ISO 21570 ISO 24276 Kit Metodu (**)</t>
  </si>
  <si>
    <t>BBB-VR-65</t>
  </si>
  <si>
    <t>MON531 Pamuk Tip Belirleme ve Miktar Analizi Real Time PCR Metodu Ön işlem: DNA Ekstraksiyonu</t>
  </si>
  <si>
    <t>EURL Metot (QT-EVE-GH-004) ISO 21570 ISO 24276  Kit Metodu (**)</t>
  </si>
  <si>
    <t>BBB-VR-66</t>
  </si>
  <si>
    <t>MON-40-3-2 Soya Tip Belirleme ve Miktar Analizi Real Time PCR Metodu Ön işlem: DNA Ekstraksiyonu</t>
  </si>
  <si>
    <t>EURL Metot (QT-EVE-GM-005) ISO 21570 ISO 24276 Kit Metodu (**)</t>
  </si>
  <si>
    <t>BBB-VR-67</t>
  </si>
  <si>
    <t>RT73 Kanola Tip Belirleme ve Miktar Analizi Real Time PCR Metodu Ön işlem: DNA Ekstraksiyonu</t>
  </si>
  <si>
    <t>EURL Metot (QT-EVE-BN-004) ISO 21570 ISO 24276 Kit Metodu (**)</t>
  </si>
  <si>
    <t>BBB-VR-68</t>
  </si>
  <si>
    <t>H7-1 Şeker Pancarı Tip Belirleme ve Miktar Analizi Real Time PCR Metodu Ön işlem: DNA Ekstraksiyonu</t>
  </si>
  <si>
    <t>EURL Metot (QT-EVE-BV-001) ISO 21570 ISO 24276 Kit Metodu (**)</t>
  </si>
  <si>
    <t>BBB-VR-69</t>
  </si>
  <si>
    <t>A2704-12 Soya Tip Belirleme ve Miktar Analizi Real Time PCR Metodu Ön işlem: DNA Ekstraksiyonu</t>
  </si>
  <si>
    <t>EURL Metot (QT-EVE-GM-004) ISO 21570 ISO 24276 Kit Metodu (**)</t>
  </si>
  <si>
    <t>BBB-VR-70</t>
  </si>
  <si>
    <t>MIR604 Mısır Tip Belirleme ve Miktar Analizi Real Time PCR Metodu Ön işlem: DNA Ekstraksiyonu</t>
  </si>
  <si>
    <t>EURL Metot (QT-EVE-ZM-013) ISO 21570 ISO 24276 Kit Metodu (*)</t>
  </si>
  <si>
    <t>BBB-VR-71</t>
  </si>
  <si>
    <t>BT11 Mısır Tip Belirleme ve Miktar Analizi Real Time PCR Metodu Ön işlem: DNA Ekstraksiyonu</t>
  </si>
  <si>
    <t>EURL Metot (QT-EVE-ZM-015) ISO 21570 ISO 24276 Kit Metodu (**)</t>
  </si>
  <si>
    <t>BBB-VR-72</t>
  </si>
  <si>
    <t>T45 Kanola Tip Belirleme ve Miktar Analizi Real Time PCR Metodu Ön işlem: DNA Ekstraksiyonu</t>
  </si>
  <si>
    <t>EURL Metot (QT-EVE-BN-001) ISO 21570 ISO 24276 Kit Metodu (**)</t>
  </si>
  <si>
    <t>BBB-VR-73</t>
  </si>
  <si>
    <t>RF3 Kanola Tip Belirleme ve Miktar Analizi Real Time PCR Metodu Ön işlem: DNA Ekstraksiyonu</t>
  </si>
  <si>
    <t>EURL Metot (QT-EVE-BN-003) ISO 21570 ISO 24276 Kit Metodu (**)</t>
  </si>
  <si>
    <t>BBB-VR-74</t>
  </si>
  <si>
    <t>MS8 Kanola Tip Belirleme ve Miktar Analizi Real Time PCR Metodu Ön işlem: DNA Ekstraksiyonu</t>
  </si>
  <si>
    <t>EURL Metot (QT-EVE-BN-002) ISO 21570  ISO 24276 Kit Metodu (**)</t>
  </si>
  <si>
    <t>BBB-VR-75</t>
  </si>
  <si>
    <t>MON87701 Soya Tip Belirleme ve Miktar Analizi Real Time PCR Metodu Ön işlem: DNA Ekstraksiyonu</t>
  </si>
  <si>
    <t>EURL Metot (QT-EVE-GM-010) ISO 21570 ISO 24276 Kit Metodu (**)</t>
  </si>
  <si>
    <t>BBB-VR-77</t>
  </si>
  <si>
    <t>A5547-127 Soya Tip Belirleme ve Miktar Analizi Real Time PCR Metodu Ön işlem: DNA Ekstraksiyonu</t>
  </si>
  <si>
    <t>EURL Metot (QT-EVE-GM-007) ISO 21570 ISO 24276 Kit Metodu (**)</t>
  </si>
  <si>
    <t>BBB-VR-78</t>
  </si>
  <si>
    <t>DP-356043-5 Soya Tip Belirleme ve Miktar Analizi Real Time PCR Metodu Ön işlem: DNA Ekstraksiyonu</t>
  </si>
  <si>
    <t>EURL Metot (QT-EVE-GM-009) ISO 21570 ISO 24276 Kit Metodu (**)</t>
  </si>
  <si>
    <t>BBB-VR-79</t>
  </si>
  <si>
    <t>3272 Mısır Tip Belirleme ve Miktar Analizi Real Time PCR Metodu Ön işlem: DNA Ekstraksiyonu</t>
  </si>
  <si>
    <t>EURL Metot (QT-EVE-ZM-019) ISO 21570 ISO 24276 Kit Metodu (**)</t>
  </si>
  <si>
    <t>BBB-VR-80</t>
  </si>
  <si>
    <t>281-24-236 Pamuk Tip Belirleme ve Miktar Analizi Real Time PCR Metodu Ön işlem: DNA Ekstraksiyonu</t>
  </si>
  <si>
    <t>EURL Metot (QT-EVE-GH-001a) ISO 21570 ISO 24276 Kit Metodu (**)</t>
  </si>
  <si>
    <t>BBB-VR-81</t>
  </si>
  <si>
    <t>3006-210-23 Pamuk Tip Belirleme ve Miktar AnaliziReal Time PCR Metodu Ön işlem: DNA Ekstraksiyonu</t>
  </si>
  <si>
    <t>EURL Metot (QT-EVE-GH-001b) ISO 21570 ISO 24276 Kit Metodu (Eurofins GENESpin DNA İzolasyon Kit Manuel)  ISO 21571</t>
  </si>
  <si>
    <t>BBB-VR-82</t>
  </si>
  <si>
    <t>LLCOTTON25 Pamuk Tip Belirleme ve Miktar AnaliziReal Time PCR Metodu Ön işlem: DNA Ekstraksiyonu</t>
  </si>
  <si>
    <t>EURL Metot (QT-EVE-GH-002) ISO 21570 ISO 24276 Kit Metodu (**)</t>
  </si>
  <si>
    <t>BBB-VR-83</t>
  </si>
  <si>
    <t>MIR162 Mısır Tip Belirleme ve Miktar AnaliziReal Time PCR Metodu Ön işlem: DNA Ekstraksiyonu</t>
  </si>
  <si>
    <t>EURL Metot (QT-EVE-ZM-022) ISO 21570 ISO 24276 Kit Metodu (**)</t>
  </si>
  <si>
    <t>BBB-VR-84</t>
  </si>
  <si>
    <t>Topas19/2 Kanola Tip Belirleme ve Miktar Analizi Real Time PCR Metodu Ön işlem: DNA Ekstraksiyonu</t>
  </si>
  <si>
    <t>EURL Metot (QT-EVE-BN-008) ISO 21570 ISO 24276 Kit Metodu (**)</t>
  </si>
  <si>
    <t>BBB-VR-85</t>
  </si>
  <si>
    <t>GHB614 Pamuk Tip Belirleme ve Miktar Analizi Real Time PCR Metodu Ön işlem: DNA Ekstraksiyonu</t>
  </si>
  <si>
    <t>EURL Metot (QT-EVE-GH-006) ISO 21570 ISO 24276 Kit Metodu (**)</t>
  </si>
  <si>
    <t>BBB-VR-86</t>
  </si>
  <si>
    <t>T25 Mısır Tip Belirleme ve Miktar Analizi Real Time PCR Metodu Ön işlem: DNA Ekstraksiyonu</t>
  </si>
  <si>
    <t>EURL Metot (QT-EVE-ZM-011) ISO 21570 ISO 24276 Kit Metodu (**)</t>
  </si>
  <si>
    <t>BBB-VR-87</t>
  </si>
  <si>
    <t>MS1 Kanola Tip Belirleme ve Miktar Analizi Real Time PCR Metodu Ön işlem: DNA Ekstraksiyonu</t>
  </si>
  <si>
    <t>EURL Metot (QT-EVE-BN-005) ISO 21570 ISO 24276 Kit Metodu (**)</t>
  </si>
  <si>
    <t>BBB-VR-88</t>
  </si>
  <si>
    <t>MON88913 Pamuk Tip Belirleme ve Miktar Analizi Real Time PCR Metodu Ön işlem: DNA Ekstraksiyonu</t>
  </si>
  <si>
    <t>EURL Metot (QT-EVE-GH-007) ISO 21570 ISO 24276 Kit Metodu (**)</t>
  </si>
  <si>
    <t>BBB-VR-89</t>
  </si>
  <si>
    <t>MON87708 Soya Tip Belirleme ve Miktar Analizi Real Time PCR Metodu Ön işlem: DNA Ekstraksiyonu</t>
  </si>
  <si>
    <t>EURL Metot (QT-EVE-GM-012) ISO 21570 ISO 24276 Kit Metodu (**)</t>
  </si>
  <si>
    <t>BBB-VR-90</t>
  </si>
  <si>
    <t>MON87769 Soya Tip Belirleme ve Miktar Analizi Real Time PCR Metodu Ön işlem: DNA Ekstraksiyonu</t>
  </si>
  <si>
    <t>EURL Metot (QT-EVE-GM-002) ISO 21570 ISO 24276 Kit Metodu (**)</t>
  </si>
  <si>
    <t>BBB-VR-91</t>
  </si>
  <si>
    <t xml:space="preserve">DP-305423-1 Soya Tip Belirleme ve Miktar Analizi Real Time PCR Metodu Ön işlem: DNA Ekstraksiyonu </t>
  </si>
  <si>
    <t>EURL Metot (QT-EVE-GM-008) ISO 21570 ISO 24276 Kit Metodu (**)</t>
  </si>
  <si>
    <t>BBB-VR-92</t>
  </si>
  <si>
    <t>MON87460 Mısır Tip Belirleme ve Miktar Analizi Real Time PCR Metodu Ön işlem: DNA Ekstraksiyonu</t>
  </si>
  <si>
    <t>EURL Metot (QT-EVE-ZM-005) ISO 21570 ISO 24276 Kit Metodu (**)</t>
  </si>
  <si>
    <t>BBB-VR-93</t>
  </si>
  <si>
    <t>MON88302 Kanola Tip Belirleme ve Miktar Analizi Real Time PCR Metodu Ön işlem: DNA Ekstraksiyonu</t>
  </si>
  <si>
    <t>EURL Metot (QT-EVE-BN-010) ISO 21570 ISO 24276 Kit Metodu (**)</t>
  </si>
  <si>
    <t>BBB-VR-94</t>
  </si>
  <si>
    <t>CV127 Soya Tip Belirleme ve Miktar Analizi Real Time PCR Metodu Ön işlem: DNA Ekstraksiyonu</t>
  </si>
  <si>
    <t>EURL Metot (QT-EVE-GM-011) ISO 21570 ISO 24276 Kit Metodu (**)</t>
  </si>
  <si>
    <t>BBB-VR-95</t>
  </si>
  <si>
    <t>MON87705 Soya Tip Belirleme ve Miktar Analizi Real Time PCR Metodu Ön işlem: DNA Ekstraksiyonu</t>
  </si>
  <si>
    <t>EURL Metot (QT-EVE-GM-003) ISO 21570 ISO 24276 Kit Metodu (**)</t>
  </si>
  <si>
    <t>BBB-VR-96</t>
  </si>
  <si>
    <t>T304-40 Pamuk Tip Belirleme ve Miktar Analizi Real Time PCR Metodu Ön işlem: DNA Ekstraksiyonu</t>
  </si>
  <si>
    <t>EURL Metot (QT-EVE-GH-009) ISO 21570 ISO 24276 Kit Metodu (**)</t>
  </si>
  <si>
    <t>BBB-VR-97</t>
  </si>
  <si>
    <t>Bitki Spesifik Soya Geni Tarama Analizi Real Time PCR Metodu Ön işlem: DNA Ekstraksiyonu</t>
  </si>
  <si>
    <t>EURL Metot (QT-TAX-GM-009) ISO 21569 ISO 24276 Kit Metodu (**)</t>
  </si>
  <si>
    <t>BBB-VR-99</t>
  </si>
  <si>
    <t>Bitki Spesifik Mısır Geni Tarama Analizi Real Time PCR Metodu Ön işlem: DNA Ekstraksiyonu</t>
  </si>
  <si>
    <t>EURL Metot (QT-TAX-ZM-002) ISO 21569 ISO 24276 Kit Metodu (**)</t>
  </si>
  <si>
    <t>Bitki Spesifik Pamuk Geni Tarama Analizi Real Time PCR Metodu Ön işlem: DNA Ekstraksiyonu</t>
  </si>
  <si>
    <t>EURL Metot (QT-TAX-GH-018) ISO 21569 ISO 24276 Kit Metodu (**)</t>
  </si>
  <si>
    <t>Bitki Spesifik Kanola Geni Tarama Analizi Real Time PCR Metodu Ön işlem: DNA Ekstraksiyonu</t>
  </si>
  <si>
    <t>EURL Metot (QT-TAX-BN-012) ISO 21569 ISO 24276 Kit Metodu (**)</t>
  </si>
  <si>
    <t>Bitki Spesifik Şeker Pancarı Geni Tarama Analizi Real Time PCR Metodu Ön işlem: DNA Ekstraksiyonu</t>
  </si>
  <si>
    <t>EURL Metot (QT-TAX-BV-013) ISO 21569 ISO 24276 Kit Metodu (**)</t>
  </si>
  <si>
    <t>DAS-40278-9 Mısır Tip Belirleme ve Miktar Analizi Real Time PCR Metodu  Ön işlem: DNA Ekstraksiyonu</t>
  </si>
  <si>
    <t>EURL Metot (QT-EVE-ZM-004) ISO  21570 ISO 24276 Kit Metodu (**)</t>
  </si>
  <si>
    <t>BBB-VR-19</t>
  </si>
  <si>
    <t>FG72 Soya  Tip Belirleme ve Miktar Analizi Real Time PCR Metodu  Ön işlem: DNA Ekstraksiyonu</t>
  </si>
  <si>
    <t>EURL Metot (QT-EVE-GM-001) ISO  21570 ISO 24276 Kit Metodu (**)</t>
  </si>
  <si>
    <t>BBB-VR-10</t>
  </si>
  <si>
    <t>GHB119 Pamuk Tip Belirleme ve Miktar Analizi Real Time PCR Metodu Ön işlem: DNA Ekstraksiyonu</t>
  </si>
  <si>
    <t>EURL Metot (QT-EVE-GH-008) ISO 21570 ISO 24276 Kit Metodu (**)</t>
  </si>
  <si>
    <t>BBB-VR-20</t>
  </si>
  <si>
    <t>MON87427 Mısır Tip Belirleme ve Miktar Analizi Real Time PCR Metodu  Ön işlem: DNA Ekstraksiyonu</t>
  </si>
  <si>
    <t>EURL Metot (QT-EVE-ZM-003) ISO  21570 ISO 24276 Kit Metodu (**)</t>
  </si>
  <si>
    <t>BBB-VR-9</t>
  </si>
  <si>
    <t>DAS-44406-6 Soya Tip Belirleme ve Miktar Analizi Real Time PCR Metodu Ön işlem: DNA Ekstraksiyonu</t>
  </si>
  <si>
    <t>EURL Metot (QT-EVE-GM-015) ISO 21570 ISO 24276 Kit Metodu (**)</t>
  </si>
  <si>
    <t>BBB-VR-100</t>
  </si>
  <si>
    <t>DAS-68416-4 Soya Tip Belirleme ve Miktar Analizi Real Time PCR Metodu Ön işlem: DNA Ekstraksiyonu</t>
  </si>
  <si>
    <t>EURL Metot (QT-EVE-GM-013) ISO 21570 ISO 24276  Kit Metodu (**)</t>
  </si>
  <si>
    <t>BBB-VR-101</t>
  </si>
  <si>
    <t>DAS-81419-2 Soya Tip Belirleme ve Miktar Analizi Real Time PCR Metodu Ön işlem: DNA Ekstraksiyonu</t>
  </si>
  <si>
    <t>BBB-VR-102</t>
  </si>
  <si>
    <t>MON87751 Soya Tip Belirleme ve Miktar Analizi Real Time PCR Metodu Ön işlem: DNA Ekstraksiyonu</t>
  </si>
  <si>
    <t>EURL Metot (QT-EVE-GM-016) ISO 21570 ISO 24276 Kit Metodu (*)</t>
  </si>
  <si>
    <t>BBB-VR-103</t>
  </si>
  <si>
    <t>5307 Mısır Tip Belirleme ve Miktar Analizi Real Time PCR Metodu Ön işlem: DNA Ekstraksiyonu</t>
  </si>
  <si>
    <t>EURL Metot (QT-EVE-ZM-002) ISO 21570 ISO 24276 Kit Metodu (*)</t>
  </si>
  <si>
    <t>BBB-VR-106</t>
  </si>
  <si>
    <t>MON87411 Mısır Tip Belirleme ve Miktar Analizi Real Time PCR Metodu Ön işlem: DNA Ekstraksiyonu</t>
  </si>
  <si>
    <t>EURL Metot (QT-EVE-ZM-024) ISO 21570 ISO 24276 Kit Metodu (*)</t>
  </si>
  <si>
    <t>BBB-VR-105</t>
  </si>
  <si>
    <t>MON87403 Mısır Tip Belirleme ve Miktar Analizi Real Time PCR Metodu Ön işlem: DNA Ekstraksiyonu</t>
  </si>
  <si>
    <t>EURL Metot (QT-EVE-ZM-025) ISO 21570 ISO 24276 Kit Metodu (*)</t>
  </si>
  <si>
    <t>BBB-VR-104</t>
  </si>
  <si>
    <t>4114 Mısır Tip Belirleme ve Miktar Analizi Real Time PCR Metodu Ön işlem: DNA Ekstraksiyonu</t>
  </si>
  <si>
    <t>EURL Metot (QT-EVE-ZM-026) ISO 21570 ISO 24276 Kit Metodu (*)</t>
  </si>
  <si>
    <t>BBB-VR-107</t>
  </si>
  <si>
    <t>MZHGOJG Mısır Tip Belirleme ve Miktar Analizi Real Time PCR Metodu Ön işlem: DNA Ekstraksiyonu</t>
  </si>
  <si>
    <t>BBB-VR-108</t>
  </si>
  <si>
    <t>*=Eurofins GENESpin DNA  İzolasyon Kit Manuel) ISO 21571</t>
  </si>
  <si>
    <t>**=Eurofins GENESpin DNA İzolasyon Kit Manuel) ISO 21571</t>
  </si>
  <si>
    <t>Laboratuvar Birimi: BİTKİSEL ÜRÜNLER BÖLÜM BAŞKANLIĞI (BÜB)</t>
  </si>
  <si>
    <t>Ağırlık Kontrolü</t>
  </si>
  <si>
    <t>Brüt Ağırlık, Net Ağırlık, Süzme Ağırlığı</t>
  </si>
  <si>
    <t>TS 2664</t>
  </si>
  <si>
    <t>Kavanoz ve Konserve Meyve Sebzeler</t>
  </si>
  <si>
    <t>FİZİKSEL</t>
  </si>
  <si>
    <t>200 gr</t>
  </si>
  <si>
    <t>Dolum Oranı (Doldurma Oranı)</t>
  </si>
  <si>
    <t>TS 2664, TS 382</t>
  </si>
  <si>
    <t>Alkol</t>
  </si>
  <si>
    <t>Alkol Tayini</t>
  </si>
  <si>
    <t>TS 522</t>
  </si>
  <si>
    <t>Alkollü İçecekler</t>
  </si>
  <si>
    <t xml:space="preserve">DAMITMA </t>
  </si>
  <si>
    <t>BÜB-VR-45</t>
  </si>
  <si>
    <t xml:space="preserve">Alkolde Çözünmeyen Katı Madde Tayini </t>
  </si>
  <si>
    <t>Alkolde Çözünmeyen Madde</t>
  </si>
  <si>
    <t>TS 382</t>
  </si>
  <si>
    <t>Bezelye Mısır</t>
  </si>
  <si>
    <t>BÜB-VR-131</t>
  </si>
  <si>
    <t xml:space="preserve">Alkollü, Alkolsüz, Gazlı İçecekler Ve Meyve Sularında Uçar Asit Tayini </t>
  </si>
  <si>
    <t xml:space="preserve">TS 6473, TS 522 </t>
  </si>
  <si>
    <t>Alkollü İçecekler,Alkolsüz İçecekler,Gazlı İçecekler,Meyve Suları</t>
  </si>
  <si>
    <t xml:space="preserve">KİMYASAL </t>
  </si>
  <si>
    <t>BÜB-VR-19</t>
  </si>
  <si>
    <t>Asitlik/Toplam Asit</t>
  </si>
  <si>
    <t>Asitlik</t>
  </si>
  <si>
    <t>TS 5000</t>
  </si>
  <si>
    <t xml:space="preserve"> Ekmek, Şerbet Eklemeye Hazır Tatlılar, Kemalpaşa</t>
  </si>
  <si>
    <t>BÜB-VR-86</t>
  </si>
  <si>
    <t>TS 2282</t>
  </si>
  <si>
    <t>Tarhana</t>
  </si>
  <si>
    <t>BÜB-VR-90</t>
  </si>
  <si>
    <t>TS 2283, TS 4500</t>
  </si>
  <si>
    <t>Buğday Unu, İrmik, Nişasta</t>
  </si>
  <si>
    <t>BÜB-VR-91</t>
  </si>
  <si>
    <t>Serbest Asitlik</t>
  </si>
  <si>
    <t>TS 13360</t>
  </si>
  <si>
    <t xml:space="preserve">BAL </t>
  </si>
  <si>
    <t>TİTRİMETRİK</t>
  </si>
  <si>
    <t>BÜB-VR-163</t>
  </si>
  <si>
    <t>Toplam Asitlik</t>
  </si>
  <si>
    <t>TS 1125 ISO 750</t>
  </si>
  <si>
    <t>Bitkisel Ürünler</t>
  </si>
  <si>
    <t>KİMYASAL</t>
  </si>
  <si>
    <t>BÜB-VR-04</t>
  </si>
  <si>
    <t xml:space="preserve">Asitlik/Toplam Asit </t>
  </si>
  <si>
    <t>Asitlik (Bisküvi, Hazır Kuru Çorba Ekstrakte Edilmiş Yağda Asitlik)</t>
  </si>
  <si>
    <t xml:space="preserve">TS  2383, TS  11342,TS 894 </t>
  </si>
  <si>
    <t xml:space="preserve">Bisküvi, Hazır Kuru Çorba </t>
  </si>
  <si>
    <t>BÜB-VR-75</t>
  </si>
  <si>
    <t xml:space="preserve">Baharatlarda Suda Çözünmeyen Kül Miktarı Talimatı </t>
  </si>
  <si>
    <t xml:space="preserve">TS 2132 </t>
  </si>
  <si>
    <t>Baharatlar</t>
  </si>
  <si>
    <t xml:space="preserve">Baharatlarda Tuz Tayini </t>
  </si>
  <si>
    <t>TS 3706</t>
  </si>
  <si>
    <t>BÜB-VR-176</t>
  </si>
  <si>
    <t xml:space="preserve">Baharatlarda Uçucu Olmayan Eter Ekstraktı Tayini </t>
  </si>
  <si>
    <t>TS 2137</t>
  </si>
  <si>
    <t xml:space="preserve">Baklagiller ve  Ayçiçeği Fiziksel Kusurlar </t>
  </si>
  <si>
    <t>Kırık tane,Bozuk Tane, Boş Tane, Kalbur Altı, Keçi, Piç, Kırık ve kabuğu soyulmuş tane,Kabuğu soyulmamış tane, Böcek hasarlı tane, , Haşere tahribatına uğramış tane, Fazla ısıya maruz kalmış tane, Çimlenmiş, filizlenmiş tane, Diğer muhtelif maddeler, Yabancı ot tohumları</t>
  </si>
  <si>
    <t xml:space="preserve"> TS  309  
 TS  141 
 TS  142 
 TS  143 
 TS 3415
</t>
  </si>
  <si>
    <t xml:space="preserve">Nohut,Mercimek,Fasülye,Mısır, Ayçiçeği </t>
  </si>
  <si>
    <t xml:space="preserve">Balda Suda Çözünmeyen Katı Madde Tayini </t>
  </si>
  <si>
    <t>TS 3036</t>
  </si>
  <si>
    <t>Bal</t>
  </si>
  <si>
    <t xml:space="preserve">Beyaz Şekerde İletkenlik Külü Tayini </t>
  </si>
  <si>
    <t>TS 861</t>
  </si>
  <si>
    <t>Beyaz Şeker</t>
  </si>
  <si>
    <t>BÜB-VR-115</t>
  </si>
  <si>
    <t>Bin Tane Ağırlığı</t>
  </si>
  <si>
    <t>Bin (1000) Tane Ağırlığı</t>
  </si>
  <si>
    <t>TS EN İSO 520</t>
  </si>
  <si>
    <t>Tahıllar ve Baklagiller (buğday,mısır,fasülye,nohut)</t>
  </si>
  <si>
    <t>Bisküvilerde Ayrılabilen İç Malzeme/Dolgu Maddesi/Çeşni Oranı</t>
  </si>
  <si>
    <t>Ayrılabilen Çeşni Oranı</t>
  </si>
  <si>
    <t>TS 2383</t>
  </si>
  <si>
    <t>Bisküvi</t>
  </si>
  <si>
    <t xml:space="preserve">Bitkisel Gıdalarda Enerji Tayini Hesaplaması </t>
  </si>
  <si>
    <t>Food Energy Methods of Analysis and Conversion Factors (The Atwater general factor system)</t>
  </si>
  <si>
    <t>METRİK</t>
  </si>
  <si>
    <t>Hesaplama</t>
  </si>
  <si>
    <t>Bitkisel Ürünlerde (Buchi Cihazı Kjeldahl Yöntemi) Protein Miktarı Tayini</t>
  </si>
  <si>
    <t xml:space="preserve">AOAC  960.52 
AOAC  920.87
TS 1620
</t>
  </si>
  <si>
    <t>BÜB-VR-182</t>
  </si>
  <si>
    <t xml:space="preserve">Bitkisel Ürünlerde Karbonhitrat Tayini </t>
  </si>
  <si>
    <t>Food Energy- Methods of Analysis and Conversion Factors-2003 (Atwater yöntemi)
AOAC 968.28; TS EN ISO 10520</t>
  </si>
  <si>
    <t>BÜB-VR-63,    BÜB-VR-42</t>
  </si>
  <si>
    <t>hesaplama</t>
  </si>
  <si>
    <t xml:space="preserve">Bostwick Konsistometresi İle Viskozite Tayini </t>
  </si>
  <si>
    <t>ASTM F1080-93(2008) Standard Test Method for Determining the Consistency of Viscous Liquids Using a Consistometer</t>
  </si>
  <si>
    <t>Domates Salçası</t>
  </si>
  <si>
    <t>Boya/Gıda Boyası</t>
  </si>
  <si>
    <t>Suni Boya</t>
  </si>
  <si>
    <t>Regnell, C 1976, İşlenmiş Sebze ve Meyvelerin Kalite Kontrolü ile İlgili Analitik Metotlar, Bursa Gıda kontrol Eğitim ve Araştırma Enstitüsü Yayınları no:2</t>
  </si>
  <si>
    <t xml:space="preserve">Meyve suları, gazoz, şarap, akide şekeri, reçel, pekmez, bal, baharat (kırmızı toz biber hariç), çay gibi toz ürünler, toz içecekler(lezzo,oralet) Makarna,bulgur,irmik,yağı alınmış bisküvi) bisküvi gofret kreması </t>
  </si>
  <si>
    <t xml:space="preserve">Buğday ve Mısırda Hektolitre Ağırlığı Tayini </t>
  </si>
  <si>
    <t>TS EN ISO 7971-3</t>
  </si>
  <si>
    <t>Tahıllar veBaklagiller (buğday,mısır,fasülye,nohut)</t>
  </si>
  <si>
    <t xml:space="preserve">Buğdayda Fiziksel Kusurlar </t>
  </si>
  <si>
    <t>Kırık tane,kusurlu tane, Cılız, buruşuk tane, Diğer hububat, Haşere tahribatına uğramış tane, Embriyosu kararmış tane, Lekeli-benekli tane, Fazla ısıya maruz kalmış tane, süne ve kımıl tahribatına uğramış tane, Çimlenmiş, filizlenmiş tane, Diğer muhtelif maddeler, Yabancı ot tohumları, Zararlı ot tohumları, Diğer ot tohumları, Zarar görmüş tane, Kızışmış ve kurutma esnasında yanmış tane, Fusarium etkisine maruz kalmış tane, Çürümüş tane, Diğer zarar görmüş tane, Toplam yabancı madde, Kavuz,Çavdarmahmuzu (Ergot), Rastıklı tane, Sürmeli tane, Hayvan orijinli kalıntılar, Dönmeli tane,Sert tane, Diğer nevi çeşit buğday taneleri</t>
  </si>
  <si>
    <t>TS 2974</t>
  </si>
  <si>
    <t>Buğday</t>
  </si>
  <si>
    <t xml:space="preserve">Çay Su Ekstraktının Tayini Talimatı </t>
  </si>
  <si>
    <t xml:space="preserve">TS ISO 9768  </t>
  </si>
  <si>
    <t>Çay</t>
  </si>
  <si>
    <t>BÜB-VR-113</t>
  </si>
  <si>
    <t xml:space="preserve">Çay Suda Çözünen Kül </t>
  </si>
  <si>
    <t xml:space="preserve">TS  1565  </t>
  </si>
  <si>
    <t xml:space="preserve">Çay Suda Çözünen Külde Alkalilik Tayini              </t>
  </si>
  <si>
    <t xml:space="preserve">TS 1567  </t>
  </si>
  <si>
    <t>Çeltik</t>
  </si>
  <si>
    <t xml:space="preserve">Çeltikte Kargo Pirinç, Ham Ve Tebeşirleşmiş Tane, Mandık Ve Kırmızıçizgili Taneler Miktarı Tayini </t>
  </si>
  <si>
    <t>TS 3997,TGK ÇELTİK TEBLİĞİ</t>
  </si>
  <si>
    <t>Çeltikte Fiziksel Kusurlar</t>
  </si>
  <si>
    <t xml:space="preserve">Çeltikte Kırık Tane, Hasarlı Tane, Diğer Çeşitlerden, Tam Kargo ya da kahverengi pirinç,Baş pirinç miktarı, Randıman, Uzun taneli çeltik, Orta taneli çeltik, Kısa taneli çeltik, Mandık ya da kırmızı tane ve kırmızıçizgili tane  </t>
  </si>
  <si>
    <t>Çözelti Rengi (Icumsa Birimi) Tayini</t>
  </si>
  <si>
    <t>SPEKTROFOTOMETRİK</t>
  </si>
  <si>
    <t>Çözünebilir Kahve Kabın Dolma Oranı ve Net Ağırlık Tayini</t>
  </si>
  <si>
    <t>TS 5389</t>
  </si>
  <si>
    <t>Kahve</t>
  </si>
  <si>
    <t>Çözünebilme Oranı</t>
  </si>
  <si>
    <t>Suda Çözünebilme Oranı</t>
  </si>
  <si>
    <t xml:space="preserve">Dondurulmuş Mısırda Çözünebilir Katı Madde Tayini </t>
  </si>
  <si>
    <t xml:space="preserve">TS 10932 </t>
  </si>
  <si>
    <t>Dondurulmuş Mısır</t>
  </si>
  <si>
    <t>Duyusal/Organoleptik Analiz</t>
  </si>
  <si>
    <t>Görünüş, Koku, Tat, Koku</t>
  </si>
  <si>
    <t xml:space="preserve">TS EN ISO 5492 </t>
  </si>
  <si>
    <t>Gıdalar</t>
  </si>
  <si>
    <t>DUYUSAL</t>
  </si>
  <si>
    <t xml:space="preserve">Ekmek Mayasında Rutubet Miktarı Tayini </t>
  </si>
  <si>
    <t>TS 3522</t>
  </si>
  <si>
    <t>Ekmek Mayası</t>
  </si>
  <si>
    <t>BÜB-VR-104</t>
  </si>
  <si>
    <t>Ekmek ve Benzeri Gıda Maddelerinde Tuz Tayini (Mohr Yöntemi)</t>
  </si>
  <si>
    <t>TS 5000,TS 3190</t>
  </si>
  <si>
    <t xml:space="preserve"> Ekmek,Makarna</t>
  </si>
  <si>
    <t>BÜB-VR-85</t>
  </si>
  <si>
    <t xml:space="preserve">Ekmekte Rutubet Miktarı  </t>
  </si>
  <si>
    <t>Ekmek</t>
  </si>
  <si>
    <t>BÜB-VR-31</t>
  </si>
  <si>
    <t>Elek/İrilik/Boylama</t>
  </si>
  <si>
    <t>Elek altı, Elek üstü,Tane İriliği,Tane Uzunluğu,Uzunluk/Genişlik</t>
  </si>
  <si>
    <t>TS ISO 3310-1  Deney Elekleri                                               TS ISO 3310-2 Deney Elekleri                                               TS 4500, Buğday Unu                                    TS 3076-1 Kakao Öğütülmüş</t>
  </si>
  <si>
    <t>Tahıl Ve Tahıl Ürünleri</t>
  </si>
  <si>
    <t>Elektriksel İletkenlik</t>
  </si>
  <si>
    <t xml:space="preserve">TS 13366 </t>
  </si>
  <si>
    <t>BÜB-VR-59</t>
  </si>
  <si>
    <t>Enzim Aktivitesi</t>
  </si>
  <si>
    <t>Diastaz Sayısı</t>
  </si>
  <si>
    <t>IHC Phadebas Diastase Determination Method</t>
  </si>
  <si>
    <t>BÜB-VR-205</t>
  </si>
  <si>
    <t>Fiziksel Kusur</t>
  </si>
  <si>
    <t>Patates Cipsinde Kusurlu ve Kırılmış Cips Miktarı Tayini</t>
  </si>
  <si>
    <t>TS 3628</t>
  </si>
  <si>
    <t>Patates Cipsi</t>
  </si>
  <si>
    <t>Formol  Sayısı ve Meyve Oranı</t>
  </si>
  <si>
    <t>TS EN 1133</t>
  </si>
  <si>
    <t xml:space="preserve">Meyve Suları </t>
  </si>
  <si>
    <t>POTANSİYOMETRİK</t>
  </si>
  <si>
    <t>BÜB-VR-50</t>
  </si>
  <si>
    <t xml:space="preserve">Gıda Katkı Maddelerinde Organoleptik Muayne </t>
  </si>
  <si>
    <t xml:space="preserve">TGK Gıdalarda kullanılan renklendiriciler ve tatlandırıcılar dışındaki katkı maddelerinin saflık kriterleri tebliği </t>
  </si>
  <si>
    <t>Gıdalarda Çözünen, Çözünmeyen Ve Toplam Diyet Lif Tayini</t>
  </si>
  <si>
    <t>BÜB-VR-188</t>
  </si>
  <si>
    <t>Ankom - Hızlı Test</t>
  </si>
  <si>
    <t>Gıdalarda Renk Tayini</t>
  </si>
  <si>
    <t xml:space="preserve">Anonymous, 2013. Minolta, Precise Colour Communication. Colour Control From Feelig To
Instrumentation. Hand Book. Printed by Minolta Camera Co.
Batu, A., Thompson, K., Ghafır, S.A.M., Rahman, A., 1997. Minolta ve Hunter Renk Olcum Aletleri
Đle Domates, Elma ve Muzun Renk Değerlerinin Karsılastırılması. Gıda 22(4): 301-307
Batu, A, Karagöz D, Kaya C,  Yıldız  M , 2007. Dut Ve Harnup Pekmezlerinin Depolanması Süresince Bazı Kalite Değerlerinde Olusan  Değismeler Gıda Teknolojileri Elektronik Dergisi 2007 (2) 7-16.
</t>
  </si>
  <si>
    <t>Gıda ve Ambalaj</t>
  </si>
  <si>
    <t xml:space="preserve">Gıdalarda Su Aktivitesi </t>
  </si>
  <si>
    <t xml:space="preserve">AOAC. 978.18D
TS 7474 </t>
  </si>
  <si>
    <t xml:space="preserve">Gıdalarda Yabancı Madde Tayini </t>
  </si>
  <si>
    <t>Gıda Hijyeni Yönetmeliği 17.12.2011 /28145
Türk Gıda Kodeksi Buğday Unu Tebliği 
Türk Gıda Kodeksi Lokum Tebliği 
Türk Gida Kodeksi Bulgur Tebliği
Türk Gıda Kodeksi Reçel, Jöle, Marmelat Ve Tatlandırılmış Kestane Püresi Tebliği 
Türk Gıda Kodeksi Sofralık Zeytin Tebliği 
Türk Gıda Kodeksi Baharat Tebliği  
Türk Gıda Kodeksi Pirinç Tebliği 
Türk Gıda Kodeksi Tuz Tebliği
Türk Gıda Kodeksi Ekmek Ve Ekmek Çeşitleri Tebliği 
Türk Gıda Kodeksi Tahin Helvası Tebliği
 Türk Gıda Kodeksi Salça Ve Püre Tebliği
 TS 11914
 TS 2974, TS 141,TS 142</t>
  </si>
  <si>
    <t>Karbonhidrat</t>
  </si>
  <si>
    <t>Fruktoz, Fruktoz/Glukoz Oranı, Fruktoz+Glukoz,Glukoz,Maltoz, Sakkaroz/Sukroz</t>
  </si>
  <si>
    <t>AOAC 979.23</t>
  </si>
  <si>
    <t>Bitkisel ürünler ve Bal</t>
  </si>
  <si>
    <t>HPLC</t>
  </si>
  <si>
    <t>BÜB-VR-27</t>
  </si>
  <si>
    <t>İnvert Şeker</t>
  </si>
  <si>
    <t>AOAC 968.28</t>
  </si>
  <si>
    <t>BÜB-VR-42</t>
  </si>
  <si>
    <t>Sakkaroz (Sukroz),Maltoz</t>
  </si>
  <si>
    <t>AOAC 977.20</t>
  </si>
  <si>
    <t>BÜB-VR-11</t>
  </si>
  <si>
    <t>Sakkaroz/Sukroz</t>
  </si>
  <si>
    <t>Şeker/Toplam Şeker</t>
  </si>
  <si>
    <t>Karbonhidrat/Toplam Karbonhidrat</t>
  </si>
  <si>
    <t>TS EN ISO 10520, AOAC 968.28</t>
  </si>
  <si>
    <t>BÜB-VR-105</t>
  </si>
  <si>
    <t>Karbonhidrat-Polisakkarit</t>
  </si>
  <si>
    <t>Nişasta</t>
  </si>
  <si>
    <t>TS EN ISO 10520</t>
  </si>
  <si>
    <t>Bitkisel Gıdalar</t>
  </si>
  <si>
    <t>BÜB-VR-63</t>
  </si>
  <si>
    <t>Klorür (Cl⁻)</t>
  </si>
  <si>
    <t>Tuz (Sodyum Klorür)(NaCl)</t>
  </si>
  <si>
    <t>AOAC 971.27</t>
  </si>
  <si>
    <t>BÜB-VR-10</t>
  </si>
  <si>
    <t>Tuz (Sodyum Klorür)(Nacl) (Külde)</t>
  </si>
  <si>
    <t>TS 1620</t>
  </si>
  <si>
    <t>Makarna, Ekmek</t>
  </si>
  <si>
    <t>BÜB-VR-84</t>
  </si>
  <si>
    <t>Koruyucu</t>
  </si>
  <si>
    <t>Kükürtdioksit (SO₂) E220</t>
  </si>
  <si>
    <t>AOAC 962.16</t>
  </si>
  <si>
    <t>Gıda Maddeleri (Kuru Soğan; Pırasa ve Lahana hariç)</t>
  </si>
  <si>
    <t>BÜB-VR-16</t>
  </si>
  <si>
    <t>Kuru  Gluten (Öz ) Miktarı Tayini</t>
  </si>
  <si>
    <t>Buğday Ununda % Kuru Maddede %Kuru  Gluten (Öz ) Miktarı Tayini</t>
  </si>
  <si>
    <t xml:space="preserve">TS EN ISO 21415-1, TS EN ISO 21415-3, TS EN ISO 21415-4 </t>
  </si>
  <si>
    <t>Buğday Unu</t>
  </si>
  <si>
    <t xml:space="preserve">Kül Tayini </t>
  </si>
  <si>
    <t xml:space="preserve">Kahve ve Kakaoda Asitte Çözünmeyen Kül Tayini </t>
  </si>
  <si>
    <t xml:space="preserve">TS  3076 , TS  3117  </t>
  </si>
  <si>
    <t>Kahve, Kakao</t>
  </si>
  <si>
    <t>BÜB-VR-87</t>
  </si>
  <si>
    <t>Kül/İnorganik/Toplam İnorganik Madde</t>
  </si>
  <si>
    <t xml:space="preserve"> Kül Miktarı</t>
  </si>
  <si>
    <t>TS 2131, TS 1880, TS 522, TS 1128, TS 1564, TS 3076</t>
  </si>
  <si>
    <t xml:space="preserve">(Bal-Şarap-Sirke-Çay-Kakao-Kahve) </t>
  </si>
  <si>
    <t>BÜB-VR-55</t>
  </si>
  <si>
    <t>Ham Kül</t>
  </si>
  <si>
    <t>TS EN ISO 2171</t>
  </si>
  <si>
    <t>Bitkisel Gıdalar (Baharatlar Hariç)</t>
  </si>
  <si>
    <t>BÜB-VR-39</t>
  </si>
  <si>
    <t>Hidroklorik Asitte (HCl'de) Çözünmeyen Kül</t>
  </si>
  <si>
    <t>TS ISO 763, TS 2383</t>
  </si>
  <si>
    <t>BÜB-VR-62</t>
  </si>
  <si>
    <t xml:space="preserve">TS 1566                                                      TS 2133 ISO 930 </t>
  </si>
  <si>
    <t>Çay,Baharatlar</t>
  </si>
  <si>
    <t>BÜB-VR-82</t>
  </si>
  <si>
    <t>Mercimekte Cilalanmış ( Parlatılmış ) Tane Tayini</t>
  </si>
  <si>
    <t>TS 143</t>
  </si>
  <si>
    <t>Mercimek</t>
  </si>
  <si>
    <t>Meyve Oranı - Süzme Ağırlığı</t>
  </si>
  <si>
    <t>TS 3958, TS 2664</t>
  </si>
  <si>
    <t>Reçel</t>
  </si>
  <si>
    <t xml:space="preserve">Meyve Sularında Renk ve Berraklık (Trasmittans) Tayini </t>
  </si>
  <si>
    <t>Türk Elma Suyu Konsatrelerinin L-Laktik Asit Düzeyleri Üzerine Araştırma (Gıda Teknolojisi D.1996 21 41-48)</t>
  </si>
  <si>
    <t>Meyve Suları</t>
  </si>
  <si>
    <t>BÜB-VR-179</t>
  </si>
  <si>
    <t>Okside Olmamış Parça</t>
  </si>
  <si>
    <t>TS 4600,TGK ÇAY TEBLİĞİ</t>
  </si>
  <si>
    <t>pH</t>
  </si>
  <si>
    <t>TS 1728 ISO 1842</t>
  </si>
  <si>
    <t>BÜB-VR-08</t>
  </si>
  <si>
    <t xml:space="preserve">Pirinçte Fiziksel Kusurlar </t>
  </si>
  <si>
    <t>Ham tane, Doğal şekil bozukluğu olan tane, Tebeşirleşmiş tane, Kırmızı çizgili tane, Benekli tane6. Lekeli tane, Sarı tane, Amber tane, Mandık veya kırmızı tane, Kırık tane</t>
  </si>
  <si>
    <t>TS 2409</t>
  </si>
  <si>
    <t>Pirinç</t>
  </si>
  <si>
    <t xml:space="preserve">Pirinçte Yabancı Madde </t>
  </si>
  <si>
    <t>İnorganik yabancı madde, Organik yabancı madde</t>
  </si>
  <si>
    <t>TS 2408</t>
  </si>
  <si>
    <t>Polarizasyon Değeri</t>
  </si>
  <si>
    <t>İnsan Tüketimine Sunulan Şekerlerin Analiz Yöntemleri Tebliği (Tebliğ No 2002/26)</t>
  </si>
  <si>
    <t>yarı beyaz şeker, şeker veya beyaz şeker, rafine şekeri</t>
  </si>
  <si>
    <t>BÜB-VR-20</t>
  </si>
  <si>
    <t>Protein</t>
  </si>
  <si>
    <t>AOAC 990.03</t>
  </si>
  <si>
    <t>BÜB-VR-41</t>
  </si>
  <si>
    <t>Renk</t>
  </si>
  <si>
    <t>a, b, a/b, L</t>
  </si>
  <si>
    <t>TS 1466</t>
  </si>
  <si>
    <t>Salça, Meyve-Sebze ve Ürünleri</t>
  </si>
  <si>
    <t>BÜB-VR-15</t>
  </si>
  <si>
    <t>Rutubet/Nem/Kuru Madde</t>
  </si>
  <si>
    <t xml:space="preserve">Bitkisel yağlarda rutubet ve uçucu madde </t>
  </si>
  <si>
    <t>TS 1607 ISO 662,TS 893</t>
  </si>
  <si>
    <t>Bitkisel Yağlar</t>
  </si>
  <si>
    <t>BÜB-VR-120</t>
  </si>
  <si>
    <t>Kuru madde / Nem/Rutubet</t>
  </si>
  <si>
    <t>TS EN ISO 712Tahıl ve tahıl ürünleri-Rutubet muhtevası tayini
TS 1129 ISO 1026 Meyve ve sebze ürünleri-Düşük basınç altında kurutma ile kurumadde ve azeotropik distilasyon metodu ile su muhtevasının tayini
TS 1562 Çay rutubet tayini
TS 3076-1 Kakao öğütülmüş
TS 3190 Hazır kuru çoba
TS ISO 24557 Baklagiller - Rutubet muhtevası tayini 
TS EN ISO 665 Yağlı tohumlar- Rutubet ve uçucu madde muhtevasının tayini
TS 1252 EN ISO 1666 Nişasta- Rutubet muhtevası tayini- Etüvde kurutma metodu
TGK İnsan Tüketimine Sunulan Şekerlerin Analiz Yön. RG:10.04.2002-24722</t>
  </si>
  <si>
    <t>BÜB-VR-60</t>
  </si>
  <si>
    <t xml:space="preserve">Nem/Rutubet (TOLUEN Medodu) </t>
  </si>
  <si>
    <t xml:space="preserve">TS ISO 939 </t>
  </si>
  <si>
    <t>BÜB-VR-73</t>
  </si>
  <si>
    <t>Selüloz</t>
  </si>
  <si>
    <t xml:space="preserve"> Selüloz Miktarı</t>
  </si>
  <si>
    <t>AOAC  962.09</t>
  </si>
  <si>
    <t>BÜB-VR-67</t>
  </si>
  <si>
    <t>Sınıf Özellikleri</t>
  </si>
  <si>
    <t>Çekirdekli Meyveler ve Ayçiçeği, Aspir Gibi Tohumlarda Et Çekirdek Miktarı Tayini</t>
  </si>
  <si>
    <t xml:space="preserve">BÜB TL 78 İŞLETME İÇİ METOT Bursa Gıda ve yem kontrol merkez Araştırma Enstitüsü </t>
  </si>
  <si>
    <t>Çekirdekli Meyveler,Aspir,Ayçiçeği</t>
  </si>
  <si>
    <t>Soya Fasulyesinde Fiziksel Kusurlar</t>
  </si>
  <si>
    <t xml:space="preserve">Kırık ve Ezik tane, Bozuk Tane, Diğer renkli soya taneleri </t>
  </si>
  <si>
    <t>TS 308</t>
  </si>
  <si>
    <t>Soya Fasülyesi</t>
  </si>
  <si>
    <t>Su Muhtevası ve Kırılma İndisi (Balda Rutubet)</t>
  </si>
  <si>
    <t>TS 13365</t>
  </si>
  <si>
    <t>BÜB-VR-190</t>
  </si>
  <si>
    <t>Suda Çözünebilen Katı Madde (Briks)</t>
  </si>
  <si>
    <t>AOAC 932.12</t>
  </si>
  <si>
    <r>
      <rPr>
        <sz val="10"/>
        <rFont val="Times New Roman"/>
        <family val="1"/>
        <charset val="162"/>
      </rPr>
      <t xml:space="preserve">Meyve-Sebze ve Ürünleri Salça Bitkisel Gıdalar </t>
    </r>
  </si>
  <si>
    <t>BÜB-VR-01</t>
  </si>
  <si>
    <t xml:space="preserve">Suda Çözünmeyen Kül </t>
  </si>
  <si>
    <t>Sukraloz Tayini</t>
  </si>
  <si>
    <t>Gıdalarda ve Takviye Edici Gıdalarda Sukraloz Tayini</t>
  </si>
  <si>
    <t>TS EN 16155 
TGK-GIDA MAD.DE KULLAN. TATLANDIRICI TEBİLĞİ</t>
  </si>
  <si>
    <t>Gıdalar Ve Takviye Edici Gıdalar</t>
  </si>
  <si>
    <t>Suya Geçen Madde</t>
  </si>
  <si>
    <t>Makarna, Bulgur</t>
  </si>
  <si>
    <t>BÜB-VR-35</t>
  </si>
  <si>
    <t xml:space="preserve">Tahin Helvası Rutubet Tayini </t>
  </si>
  <si>
    <t xml:space="preserve">TS 1201 EN İSO 1741 </t>
  </si>
  <si>
    <t>Tahin Helvası</t>
  </si>
  <si>
    <t>BÜB-VR-178</t>
  </si>
  <si>
    <t xml:space="preserve">Tane Baharatlarda Fiziksel Kusurlar </t>
  </si>
  <si>
    <t xml:space="preserve">Kırık, Bozuk, Az Gelişmiş ve Cılız, Siyah tane, Hafif tane </t>
  </si>
  <si>
    <t>TS 2290,TGK BAHARAT TEBLİĞİ</t>
  </si>
  <si>
    <t>Tepe Boşluğu</t>
  </si>
  <si>
    <t>Toplam Toz Çay Miktarı (Tanecik Boyutu ≤355µ)</t>
  </si>
  <si>
    <t xml:space="preserve">TS 4600 </t>
  </si>
  <si>
    <t>Toplam Uçucu Yağ</t>
  </si>
  <si>
    <t>TS EN ISO 6571</t>
  </si>
  <si>
    <t xml:space="preserve">Baharatlar, çeşniler ve tıbbi bitkileri </t>
  </si>
  <si>
    <t>BÜB-VR-14</t>
  </si>
  <si>
    <t xml:space="preserve">Unlarda Bromatın Kantitatif Belirlenmesi </t>
  </si>
  <si>
    <t xml:space="preserve">AOAC 956.03 </t>
  </si>
  <si>
    <t xml:space="preserve">Unlarda İyodatın Kantitatif Belirlenmesi </t>
  </si>
  <si>
    <t>Vanilyada Vanilin  Tayini</t>
  </si>
  <si>
    <t>TS 3892</t>
  </si>
  <si>
    <t>Vanilya</t>
  </si>
  <si>
    <t>BÜB-VR-130</t>
  </si>
  <si>
    <t xml:space="preserve">Viskozite Tayini </t>
  </si>
  <si>
    <t xml:space="preserve">Brookfield Dv-Iı Viskozite Tayini </t>
  </si>
  <si>
    <t>DV-II+Pro Viscometer NO:M03-165-E0211</t>
  </si>
  <si>
    <t xml:space="preserve">Orta viskoz gıdalar, bal,pekmez, pulplu meyve nektarları ve konsantreleri, ketçap,mayonez </t>
  </si>
  <si>
    <t>Yağ</t>
  </si>
  <si>
    <t>Ham Yağ</t>
  </si>
  <si>
    <t>TS EN ISO 659, TS 2664</t>
  </si>
  <si>
    <t>BÜB-VR-58</t>
  </si>
  <si>
    <t>Yaprak Baharatlarda Fiziksel Kusurlar</t>
  </si>
  <si>
    <t xml:space="preserve"> Kırık Yaprak Parça ve Lekeli Yaprak Tayini</t>
  </si>
  <si>
    <t>TS 3706,TGK BAHARAT TEBLİĞİ</t>
  </si>
  <si>
    <t xml:space="preserve">Yemeklik Tuzlarda Potasyum İyodat Miktarı </t>
  </si>
  <si>
    <t>TS 933</t>
  </si>
  <si>
    <t xml:space="preserve">Potasyum iyodatla iyotlanmış sofra ve yemeklik tuzları </t>
  </si>
  <si>
    <t>BÜB-VR-30</t>
  </si>
  <si>
    <t xml:space="preserve">Yemeklik Tuzlarda Potasyum İyodür Miktarı </t>
  </si>
  <si>
    <t xml:space="preserve">Potasyum iyodür ile iyotlanmış sofra ve yemeklik tuzları </t>
  </si>
  <si>
    <t>BÜB-VR-29</t>
  </si>
  <si>
    <t xml:space="preserve">Yoğunluk Tayini </t>
  </si>
  <si>
    <t xml:space="preserve">Gıdalarda Yoğunluk Tayini </t>
  </si>
  <si>
    <t>ASTM 4052 Rudolph DDM 2911</t>
  </si>
  <si>
    <t>BÜB-VR-141</t>
  </si>
  <si>
    <t>Yoğunluk Tayini (Piknometrik Metot)</t>
  </si>
  <si>
    <t>Gıda Maddeleri Muayene ve Analiz Metodları 1988</t>
  </si>
  <si>
    <t xml:space="preserve">Zeytinde Dane İriliği Tayini </t>
  </si>
  <si>
    <t>TGK SOFRALIK ZEYTİN TEBLİĞİ,TS 774</t>
  </si>
  <si>
    <t>Sofralık Zeytin</t>
  </si>
  <si>
    <t xml:space="preserve">Prolin Tayini </t>
  </si>
  <si>
    <t xml:space="preserve">Harmonised methods of the international honey commission. (2009, sayfa 46-48) ; IHC (Bölüm No:10)
AOAC Official method 920.180.‘‘Honey (Liquid, Strained or Comb) Preparation of Test Sample
</t>
  </si>
  <si>
    <t>Kimyasal</t>
  </si>
  <si>
    <t>Toplam Fenolik Madde Miktarı</t>
  </si>
  <si>
    <r>
      <t>Singleton, V.L., Orthofer, R., ve Lamuela-Raventos, R.M. 1999</t>
    </r>
    <r>
      <rPr>
        <sz val="11"/>
        <color rgb="FF0000FF"/>
        <rFont val="Tahoma"/>
        <family val="2"/>
        <charset val="162"/>
      </rPr>
      <t xml:space="preserve">. </t>
    </r>
    <r>
      <rPr>
        <sz val="11"/>
        <rFont val="Tahoma"/>
        <family val="2"/>
        <charset val="162"/>
      </rPr>
      <t>“Analysis of total polyphenols and other oxidation substrates and antioxidants by means of Folin–Ciocalteu reagent”, Methods Enzymology, 299, 152–178.</t>
    </r>
  </si>
  <si>
    <t>Meyve Sebze ve Ürünleri</t>
  </si>
  <si>
    <t>Şeker Bileşenleri</t>
  </si>
  <si>
    <t>Laktoz</t>
  </si>
  <si>
    <r>
      <t>Chavez-Servin J. L., Castellote, I.A., Lopez- Sabater, M.C. Analysis of mono-and disaccharides in milk-based formulae by high-performance liquid chromotography with refractive index detection. Journal of Chromatography, 1043 (2004), 211-215</t>
    </r>
    <r>
      <rPr>
        <b/>
        <sz val="11"/>
        <color rgb="FF0000FF"/>
        <rFont val="Tahoma"/>
        <family val="2"/>
        <charset val="162"/>
      </rPr>
      <t xml:space="preserve">. </t>
    </r>
  </si>
  <si>
    <t>Laktozsuz Süt</t>
  </si>
  <si>
    <t>Laboratuvar Birimi: HAYVANSAL ÜRÜNLER BÖLÜM BAŞKANLIĞI (HÜB)</t>
  </si>
  <si>
    <t>T. Süre ()</t>
  </si>
  <si>
    <t>Brüt Ağırlık</t>
  </si>
  <si>
    <t>23.01.2008-26765 sayılı Resmi Gazete</t>
  </si>
  <si>
    <t>Yumurta</t>
  </si>
  <si>
    <t>Kimyasal Analizler/Gravimetrik Yöntem</t>
  </si>
  <si>
    <t>100 g</t>
  </si>
  <si>
    <t>Amino Asit</t>
  </si>
  <si>
    <t>Hidroksiprolin</t>
  </si>
  <si>
    <t>TS 6236  
TS 11566</t>
  </si>
  <si>
    <t>Et ve Et Ürünleri</t>
  </si>
  <si>
    <t>Alerjen</t>
  </si>
  <si>
    <t>Gluten</t>
  </si>
  <si>
    <t>Glutensiz veya gluteni azaltılmış gıdalar</t>
  </si>
  <si>
    <t>ELİSA</t>
  </si>
  <si>
    <t>200 g</t>
  </si>
  <si>
    <t>Anyonlar</t>
  </si>
  <si>
    <t>Nitrat (NO₃⁻)</t>
  </si>
  <si>
    <t>ISO 3091</t>
  </si>
  <si>
    <t xml:space="preserve">UYLAŞER, V.,BAŞOĞLU, F.2001.Gıda Analizlerine Giriş Uygulama Kılavuzu </t>
  </si>
  <si>
    <t>Süt ve Süt Ürünleri</t>
  </si>
  <si>
    <t>Kimyasal Analizler/Cihaza Dayalı Yöntem</t>
  </si>
  <si>
    <t>HÜB-VR-137-01</t>
  </si>
  <si>
    <t>Nitrit (NO₂⁻)</t>
  </si>
  <si>
    <t xml:space="preserve">ISO2918 </t>
  </si>
  <si>
    <t>Asit Sayısı/Serbest Yağ Asitliği (FFA)</t>
  </si>
  <si>
    <t>G.M.M.A.M-1988</t>
  </si>
  <si>
    <t>İşletme İçi Metot-"HÜB-TL-12-01" 
AOAC Official Method 942.15, Chapter37, p.11 (2000),
UYLAŞER,V;BAŞOĞLU.F;Gıda analizleri 1-2 Uygulama Kılavuzu U.Ü Ziraat Fak. Gıda Müh. Bölümü BURSA-2000 s,16-18, GMMAM</t>
  </si>
  <si>
    <t>TS 1018</t>
  </si>
  <si>
    <t>Süt ve Ayran</t>
  </si>
  <si>
    <t>Kimyasal Analizler/Volümetrik Yöntem</t>
  </si>
  <si>
    <t>HÜB-VR-92-01</t>
  </si>
  <si>
    <t>200 ml</t>
  </si>
  <si>
    <t>TS 1330</t>
  </si>
  <si>
    <t>Yoğurt</t>
  </si>
  <si>
    <t>100g</t>
  </si>
  <si>
    <t>TS 4680</t>
  </si>
  <si>
    <t>Süttozu</t>
  </si>
  <si>
    <t xml:space="preserve">HÜB-VR-79-01- </t>
  </si>
  <si>
    <t>TS 591</t>
  </si>
  <si>
    <t>Peynirler</t>
  </si>
  <si>
    <t>Bitkisel Orijin/Tür Tespiti</t>
  </si>
  <si>
    <t>Bitki Spesifik Mısır Geni</t>
  </si>
  <si>
    <t>Kit Metodu (SNPRT-SY,M Tür Tayini Paneli Kit Prosedürü) Kit Metodu (NucleoSpin Genomik DNA ekstraksiyon kit prosedürü)</t>
  </si>
  <si>
    <t>Et; Et Ürünleri ve Süt Ürünleri</t>
  </si>
  <si>
    <t xml:space="preserve">Moleküler </t>
  </si>
  <si>
    <t>HÜB-VR-164-01</t>
  </si>
  <si>
    <t>Bitki Spesifik Soya Geni</t>
  </si>
  <si>
    <t>Biyojen Amin</t>
  </si>
  <si>
    <t>Histamin</t>
  </si>
  <si>
    <t>NMKL 196</t>
  </si>
  <si>
    <t>Su Ürünleri</t>
  </si>
  <si>
    <t>HÜB-VR-26-01</t>
  </si>
  <si>
    <t>500 gr</t>
  </si>
  <si>
    <t>TSE 1069</t>
  </si>
  <si>
    <t>Donan/Çözünen Su Oranı</t>
  </si>
  <si>
    <t>TSE 1990.</t>
  </si>
  <si>
    <t>Dondurulmuş Kırmızı ve Beyaz et</t>
  </si>
  <si>
    <t>Donma Noktası</t>
  </si>
  <si>
    <t>AOAC  990.22</t>
  </si>
  <si>
    <t>Çiğ Süt</t>
  </si>
  <si>
    <t>HÜB-VR-160-01</t>
  </si>
  <si>
    <t>100 ml</t>
  </si>
  <si>
    <t>TS 1019.</t>
  </si>
  <si>
    <t>Pastörize Süt</t>
  </si>
  <si>
    <t>Duyusal Yöntemler</t>
  </si>
  <si>
    <t>HÜB-VR-117-01-</t>
  </si>
  <si>
    <t>HÜB-VR-115-01-</t>
  </si>
  <si>
    <t>TS 1331</t>
  </si>
  <si>
    <t>Tereyağ</t>
  </si>
  <si>
    <t>HÜB-VR-120-01-</t>
  </si>
  <si>
    <t>TS 3272</t>
  </si>
  <si>
    <t>Kaşar Peyniri</t>
  </si>
  <si>
    <t>HÜB-VR-121-01-</t>
  </si>
  <si>
    <t>TS 3810</t>
  </si>
  <si>
    <t>Ayran</t>
  </si>
  <si>
    <t>HÜB-VR-116-01-</t>
  </si>
  <si>
    <t>Beyaz Peynir</t>
  </si>
  <si>
    <t>HÜB-VR-118-01-</t>
  </si>
  <si>
    <t>Fosfotaz</t>
  </si>
  <si>
    <t xml:space="preserve">İşletme İçi Metot-“HÜB-TL-90/01”, </t>
  </si>
  <si>
    <t>HÜB-VR-90-01</t>
  </si>
  <si>
    <t>Peroksidaz</t>
  </si>
  <si>
    <t>Süt, Tereyağ, Yoğurt</t>
  </si>
  <si>
    <t>HÜB-VR-73-01</t>
  </si>
  <si>
    <t>Formaldehit</t>
  </si>
  <si>
    <t>Formaldehit Aranması</t>
  </si>
  <si>
    <t>Süt</t>
  </si>
  <si>
    <t>HÜB-VR-142-01</t>
  </si>
  <si>
    <t>Ham Protein</t>
  </si>
  <si>
    <t>Yakma Metodu ile Ham Protein Tayini. 02.09.2004.sayılı Resmi Gazete. FP-528 DSP/Windows Instruction Manuel. 2003</t>
  </si>
  <si>
    <t>Hayvansal Orijin/Tür Tespiti/İdentifikasyonu</t>
  </si>
  <si>
    <t>At, Eşek, Domuz, Tavuk, Hindi, Sığır, Koyun ve Keçi</t>
  </si>
  <si>
    <t>Kit Metodu (SNPRT-A, D, E, H, T, KY, KÇ Tür Tayini Paneli Kit Prosedürü) Kit Metodu (NucleoSpin Genomik DNA ekstraksiyon kit prosedürü)</t>
  </si>
  <si>
    <t>HÜB-VR-63-01</t>
  </si>
  <si>
    <t xml:space="preserve">Palamut, Somon, Levrek, Hamsi ve Çipura </t>
  </si>
  <si>
    <t>Kit Metodu (SNP Biyoteknoloji SNPRTB-S, SNPRTB-P, SNPRTB-H, SNPRTB-C, SNPRTB-L Kit Prosedürü) Kit Metodu (Nucleospin Genomik DNA ekstraksiyon kit prosedürü)</t>
  </si>
  <si>
    <t>Yem</t>
  </si>
  <si>
    <t>HÜB-VR-203-01</t>
  </si>
  <si>
    <t>GMMAM</t>
  </si>
  <si>
    <t xml:space="preserve">HÜB-VR-127-01- </t>
  </si>
  <si>
    <t>Homojenizasyon Derecesi</t>
  </si>
  <si>
    <t>TS 1019</t>
  </si>
  <si>
    <t xml:space="preserve">HÜB-VR-110-01- </t>
  </si>
  <si>
    <t>1000 ml</t>
  </si>
  <si>
    <t>Jelatin E440</t>
  </si>
  <si>
    <t>Jelatin E441</t>
  </si>
  <si>
    <t xml:space="preserve">AOAC 920.106 </t>
  </si>
  <si>
    <t>Yoğurt, Ayran</t>
  </si>
  <si>
    <t xml:space="preserve">HÜB-VR-96-01- </t>
  </si>
  <si>
    <t>Karbonat (CO₂⁻³)</t>
  </si>
  <si>
    <t>Sodyum Karbonat (NaCO₂⁻³)</t>
  </si>
  <si>
    <t xml:space="preserve">HÜB-VR-97-01- </t>
  </si>
  <si>
    <t>Süt ve Süt Ürün.</t>
  </si>
  <si>
    <t xml:space="preserve">HÜB-VR-101-01- </t>
  </si>
  <si>
    <t>Türk Standartları Enstitüsü 2002. TS 3036 Bal,Ankara
- Türk Standartları Enstitüsü 1992. TS 1466 Domates Salçası, Ankara
 - Tarım ve Köyişleri Bakanlığı Koruma ve Kontrol Genel Müdürlüğü. 1988. Gıda Maddeleri
     Muayene  ve Analiz Metodları, , Bursa. 534-537s.</t>
  </si>
  <si>
    <t>Et ve Et Ürünleri ile Su Ürünleri</t>
  </si>
  <si>
    <t xml:space="preserve">İşletme İçi Metot-“ HÜB-TL-105/01”, </t>
  </si>
  <si>
    <t>Süt ve Ürünleri</t>
  </si>
  <si>
    <t>HÜB-VR-105-01</t>
  </si>
  <si>
    <t>250 ml/250 g</t>
  </si>
  <si>
    <t xml:space="preserve">TS EN ISO 10520 (2000). </t>
  </si>
  <si>
    <t>Kantitatif</t>
  </si>
  <si>
    <t xml:space="preserve">Kimyasal Analizler/Potansiyometrik-Polarimetrik Yöntemler </t>
  </si>
  <si>
    <t xml:space="preserve">HÜB-VR-107-01- </t>
  </si>
  <si>
    <t>AOAC 983.14</t>
  </si>
  <si>
    <t>HÜB-VR-159-01</t>
  </si>
  <si>
    <t xml:space="preserve">İşletme İçi Metot-"HÜB-TL-22-01" </t>
  </si>
  <si>
    <t xml:space="preserve">VARLIK C., UĞUR M., GÖKOĞLU N., GÜN H.: Su Ürünlerinde Kalite Kontrol İlke ve Yöntemleri. Gıda Teknolojisi Derneği Yayın no: 17, 1993,İstanbul, 92-94 s. </t>
  </si>
  <si>
    <t>Et ve Su Ürünleri</t>
  </si>
  <si>
    <t>Kimyasal Analizler/Hesaplama  Yöntemi</t>
  </si>
  <si>
    <t xml:space="preserve">HÜB-VR-124-01- </t>
  </si>
  <si>
    <t>Kokuşma</t>
  </si>
  <si>
    <t>Konserve Sıvısı Su Oranı</t>
  </si>
  <si>
    <t>TS 353</t>
  </si>
  <si>
    <t>Balık Konserveleri</t>
  </si>
  <si>
    <t>Konserveler</t>
  </si>
  <si>
    <t xml:space="preserve">AOAC Official Method 962.16 </t>
  </si>
  <si>
    <t>Toplam Kül/Kül</t>
  </si>
  <si>
    <t>Gıda Maddeleri Muayene ve Analiz Metodları ,TOKB BURSA, 1988,S,210</t>
  </si>
  <si>
    <t xml:space="preserve">HÜB-VR-82-01- </t>
  </si>
  <si>
    <t xml:space="preserve">HÜB-VR-123-01- </t>
  </si>
  <si>
    <t xml:space="preserve">METABOLİK ENERJİ </t>
  </si>
  <si>
    <t>DEMİRCİ, M. 2002. Beslenme</t>
  </si>
  <si>
    <t xml:space="preserve">HÜB-VR-126-01- </t>
  </si>
  <si>
    <t>500 g</t>
  </si>
  <si>
    <t>Nem/Rutubet</t>
  </si>
  <si>
    <t xml:space="preserve">TS 1743 ISO 1442 </t>
  </si>
  <si>
    <t>Peroksit Değeri/Sayısı</t>
  </si>
  <si>
    <t>TS 894</t>
  </si>
  <si>
    <t>Ekstrakte edilmiş yağ, tereyağ</t>
  </si>
  <si>
    <t>HÜB-TL-132-01</t>
  </si>
  <si>
    <t xml:space="preserve">TS 3136 ISO 2917 </t>
  </si>
  <si>
    <t>Peynir</t>
  </si>
  <si>
    <t>Potansiyometrik Metot</t>
  </si>
  <si>
    <t xml:space="preserve">HÜB-VR-77-01 </t>
  </si>
  <si>
    <t xml:space="preserve">TS ISO 7238 </t>
  </si>
  <si>
    <t>Tereyağında Serumda</t>
  </si>
  <si>
    <t>HÜB-VR-141-01</t>
  </si>
  <si>
    <t>HÜB-VR-76-01</t>
  </si>
  <si>
    <t>AOAC 991.20</t>
  </si>
  <si>
    <t>HÜB-VR-104-01</t>
  </si>
  <si>
    <t>100 ml/100 g</t>
  </si>
  <si>
    <t>Reichert-Meissel Sayısı</t>
  </si>
  <si>
    <t>FAO Sectic 4. Codex Standarts for Fats and Oils Derived from Edible Fats and Oils</t>
  </si>
  <si>
    <t>Tereyağı ve Krema</t>
  </si>
  <si>
    <t xml:space="preserve">HÜB-VR-168-01 </t>
  </si>
  <si>
    <t>250 g</t>
  </si>
  <si>
    <t>Kurumadde</t>
  </si>
  <si>
    <t xml:space="preserve">Süt, Ayran, Krema ve Koyulaştırılmış Süt </t>
  </si>
  <si>
    <t xml:space="preserve">HÜB-VR-163-01- </t>
  </si>
  <si>
    <t xml:space="preserve">HÜB-VR-71-01- </t>
  </si>
  <si>
    <t>Sütlü Tatlı</t>
  </si>
  <si>
    <t xml:space="preserve">HÜB-VR-103-01- </t>
  </si>
  <si>
    <t>TS 4265</t>
  </si>
  <si>
    <t>Dondurma</t>
  </si>
  <si>
    <t>HÜB-VR-71-01-</t>
  </si>
  <si>
    <t>TS EN ISO 5534</t>
  </si>
  <si>
    <t>HÜB-VR-161-01</t>
  </si>
  <si>
    <t xml:space="preserve">HÜB-VR-108-01- </t>
  </si>
  <si>
    <t xml:space="preserve">Türk Gıda Kodeksi Koyulaştırılmış Süt ve Süttozunun Analiz Metodları Tebliği. Tebliğ No: 2002    /16.20 Mart 2002 Sayı:24701 </t>
  </si>
  <si>
    <t xml:space="preserve">HÜB-VR-80-01- </t>
  </si>
  <si>
    <t>Sediment/Kir Muhtevası/Kirlilik/Tortu/Çökelti/Çökebilen Katı Madde</t>
  </si>
  <si>
    <t>HÜB-VR-140-01</t>
  </si>
  <si>
    <t>Ham Selüloz</t>
  </si>
  <si>
    <t>TS 324</t>
  </si>
  <si>
    <t>Sodyum Karboksimetil Selüloz (CMC)</t>
  </si>
  <si>
    <t>İşletme İçi Metot-"HÜB-TL-199-01"</t>
  </si>
  <si>
    <t>HÜB-VR-173-01</t>
  </si>
  <si>
    <t>Süt Tür Tayini</t>
  </si>
  <si>
    <t>Sığır; Koyun;Keçi,</t>
  </si>
  <si>
    <t>Kit Metodu (SNPRTs-SG, KY, KÇ Süt Tür Tayini Paneli Kit Prosedürü) Kit Metodu (NucleoSpin Genomik DNA ekstraksiyon kit prosedürü)</t>
  </si>
  <si>
    <t>HÜB-VR-184-01</t>
  </si>
  <si>
    <t>Tiyobarbütirik Asit Testi (TBA)</t>
  </si>
  <si>
    <t>İşletme İçi Metot-"HÜB-TL-21-01" Varlık, C., M. Uğur, N. Gökoğlu, H. Gün. 1993. Su Ürünlerinde Kalite Kontrol İlke ve Yöntemleri. Gıda Teknolojisi Derneği Yayın no: 17, İstanbul, 174 s. Yayınından Modifiye Edilmiştir.</t>
  </si>
  <si>
    <t>Beyaz et ve Balık Ürünleri</t>
  </si>
  <si>
    <t xml:space="preserve">Toplam Karbonhidrat Hesaplaması </t>
  </si>
  <si>
    <t>CEMEROĞLU, B., ACAR, J., 1986. Meyve ve Sebze İşleme Teknolojisi</t>
  </si>
  <si>
    <t xml:space="preserve">HÜB-VR-86-01- </t>
  </si>
  <si>
    <t>Toplam Şeker</t>
  </si>
  <si>
    <t>Toplam Uçucu Bazik Azot (TVB-N)</t>
  </si>
  <si>
    <t>İşletme İçi Metot-"" VARLIK C., UĞUR M., GÖKOĞLU N., GÜN H.: Su ürünlerinde kalite kontrol. Gıda Teknolojisi Derneği Yayın No: 17 İSTANBUL, 22-25. Yayınından Modifiye Edilmiştir.</t>
  </si>
  <si>
    <t>Yabancı Madde</t>
  </si>
  <si>
    <t xml:space="preserve">  TS 591,TS 3272,TS 2176,TS 3002,TS 1018,TS 1330,TS 1331,TS 1329,TS 11860,TS 1864,TS 4265,TS 13470</t>
  </si>
  <si>
    <t>Fiziksel Analizler/Görsel Yöntemler</t>
  </si>
  <si>
    <t xml:space="preserve">HÜB-VR-83-01- </t>
  </si>
  <si>
    <t xml:space="preserve"> TS 591, TS 3272, TS 2176, TS 3002, TS 1018, TS 1330, TS 1331, TS 1329, TS 11860, TS 1864, TS 4265, TS 13470</t>
  </si>
  <si>
    <t>AOAC 920.39</t>
  </si>
  <si>
    <t>Süt Ürünleri</t>
  </si>
  <si>
    <t>HÜB-VR-182-01</t>
  </si>
  <si>
    <t>FAO Quality Control 8: 1986</t>
  </si>
  <si>
    <t>HÜB-VR-70-01</t>
  </si>
  <si>
    <t>TS 1329</t>
  </si>
  <si>
    <t>HÜB-VR-72-01</t>
  </si>
  <si>
    <t xml:space="preserve">TS 1330   </t>
  </si>
  <si>
    <t>TS 1331 GMMAM</t>
  </si>
  <si>
    <t xml:space="preserve">HÜB-VR-109-01- </t>
  </si>
  <si>
    <t>TS 7437</t>
  </si>
  <si>
    <t>TS ISO 3433</t>
  </si>
  <si>
    <t>HÜB-VR-162-01</t>
  </si>
  <si>
    <t xml:space="preserve">TS 1744 </t>
  </si>
  <si>
    <t>Yağ Tayini</t>
  </si>
  <si>
    <t>TS 1864</t>
  </si>
  <si>
    <t>Krema</t>
  </si>
  <si>
    <t>HÜB-VR-145-01</t>
  </si>
  <si>
    <t>Yağsız Kuru Madde</t>
  </si>
  <si>
    <t xml:space="preserve">HÜB-VR-122-01- </t>
  </si>
  <si>
    <t>Yağsız Süt Kurumadde Miktarı Tayini</t>
  </si>
  <si>
    <t>HÜB-VR-74-01</t>
  </si>
  <si>
    <t>Yoğunluk / Bağıl Yoğunluk</t>
  </si>
  <si>
    <t>Fiziksel Analizler/Klasik Yöntemler</t>
  </si>
  <si>
    <t xml:space="preserve">HÜB-VR-106-01- </t>
  </si>
  <si>
    <t>250 ml</t>
  </si>
  <si>
    <t>Laboratuvar Birimi: GIDA KİMLİK BELİRLEME VE ALERJEN BİRİMİ (KİB)</t>
  </si>
  <si>
    <t xml:space="preserve">Metot Kaynağı
</t>
  </si>
  <si>
    <t xml:space="preserve">Akredite Durumu </t>
  </si>
  <si>
    <t>Bezelye</t>
  </si>
  <si>
    <t>W.B.Dunn, S.Overy and W.P.Quick, “Evaluation of automated electrospray -TOF mass spectrometry for metabolic fingerprinting of the plant metabolome ” , Metabolomics 1(2005),137-148.</t>
  </si>
  <si>
    <t>fıstıklı ve fıstık sarma baklavalarda, fıstık ezmesinde fıstık tozu</t>
  </si>
  <si>
    <t>Kromatografik              LC QTOF MS</t>
  </si>
  <si>
    <t>KİB-VR-15</t>
  </si>
  <si>
    <t xml:space="preserve">min 500gr** </t>
  </si>
  <si>
    <t>Yerfıstığı</t>
  </si>
  <si>
    <t>fıstıklı ve fıstık sarma baklavalarda, fıstık ezmesinde fıstık tozu, tahin</t>
  </si>
  <si>
    <t>Zeytin yaprağı</t>
  </si>
  <si>
    <t>kekik</t>
  </si>
  <si>
    <t>KİB-VR-17</t>
  </si>
  <si>
    <t>min 50 gr*</t>
  </si>
  <si>
    <t>Fındık</t>
  </si>
  <si>
    <t>tahin</t>
  </si>
  <si>
    <t>İlaç Etken Madde/Aktif Farmasötik Bileşen</t>
  </si>
  <si>
    <t>Application of LC–ESI–MS–MS for detection of synthetic adulterants in herbal remedies,Maciej J. Bogusz , Huda Hassan, Eid Al-Enazi, Zuhour Ibrahim, Mohammed Al-Tufail,Journal of Pharmaceutical and Biomedical Analysis 41 (2006) 554–564.</t>
  </si>
  <si>
    <t xml:space="preserve">bitkisel ürün bileşimlerinde, gıda takviyelerinde, enerji içeceklerinde, bitkisel çay, macun, alkolsüz içecekler, çikolata, lokum ve diğer şekerli ürünlerde </t>
  </si>
  <si>
    <t>KİB-VR-13</t>
  </si>
  <si>
    <t>TGK Zeytinyağı ve Prina yağı Numune Alma ve Analiz Metodları Tebliği 2014/53</t>
  </si>
  <si>
    <t xml:space="preserve">natürel zeytinyağı </t>
  </si>
  <si>
    <t>Organoleptik</t>
  </si>
  <si>
    <t>KİB-VR-18</t>
  </si>
  <si>
    <t>min 1  litre</t>
  </si>
  <si>
    <t>Jelatin Orijini</t>
  </si>
  <si>
    <t>Domuz , sığır</t>
  </si>
  <si>
    <t>Identification of Marker Peptides in Digested Gelatins by High Performance Liquid Chromatography/ Mass Spectrometry, Zhang Gui-Feng, Lıu Tao, Wang Qian, Lei Jian-du, MA Guang-Hui, SU Zhi-Guo, Chinese journal of Analytical Chemistry, 36(11),2008,1499-1504.</t>
  </si>
  <si>
    <t>yumuşak şekerlemelerde, gıda takviyelerinde kullanılan kapsüllerde, yaprak ve toz halindeki jelatin örneklerinde</t>
  </si>
  <si>
    <t>KİB-VR-16</t>
  </si>
  <si>
    <t>Kannabinoitler/Cannabinoids</t>
  </si>
  <si>
    <t>Analysis of cannabinoids by liquid chromatography–mass spectrometry in milk, liver and hemp seed to ensure food safety” [Food Chem. 228 (2017) 177–185]</t>
  </si>
  <si>
    <t xml:space="preserve">kenevir tohumu yağı, kenevir tohumu, enerji içecekleri ve soğuk çay ürünlerinde </t>
  </si>
  <si>
    <t>KİB-VR-14</t>
  </si>
  <si>
    <t>Akrilamid</t>
  </si>
  <si>
    <t>Unlu mamullerde</t>
  </si>
  <si>
    <t>Kromatografik
 LC QTOF MS</t>
  </si>
  <si>
    <t>Sinefrin Analizi</t>
  </si>
  <si>
    <t>Drug Test Anal.2020- 12/1241-1251</t>
  </si>
  <si>
    <t>Acı Portakal Ekstreleri ve Bu Ekstreleri İçeren Gıda Takviyeleri</t>
  </si>
  <si>
    <t>Kromatografik  LC QTOF MS</t>
  </si>
  <si>
    <t xml:space="preserve">Alerjen </t>
  </si>
  <si>
    <t>Fındık, Badem</t>
  </si>
  <si>
    <t>1- Sealey-Voyksner J., Zweigenbaum J., Voyksner R. (2016). Discovery of highly conserved unique peanut and tree nut peptides by LC–MS/MS for multi-allergen detection, Food Chemistry, 194, 201–211. 
2- Korte, R.,  Lepski, S., Brockmeyer, J. 2016. Comprehensive peptide marker identification for the detection of multiple nut allergens using a non-targeted LC–HRMS multi-method, Anal Bioanal Chem, 408:3059–306</t>
  </si>
  <si>
    <t>*  İhbar /Şikayet  Denetim,ALO 174 ,Savcılı ve Özel istek  ile numune alımı sırasında listede belirtilen minmum numune miktarı temin edilemediği durumlarda analiz yapılması için gerekli olan 5gr numune kabul edilebilir.</t>
  </si>
  <si>
    <t>** İhbar /Şikayet  Denetim,ALO 174 ,Savcılı ve Özel istek  ile numune alımı sırasında listede belirtilen minimum numune miktarı temin edilemediği durumlarda analiz yapılması için gerekli olan 100 gr numune kabul edilebilir.</t>
  </si>
  <si>
    <t>Laboratuvar Birimi: KATKI KALINTI BÖLÜM BAŞKANLIĞI (KKB)</t>
  </si>
  <si>
    <t>Pestisit</t>
  </si>
  <si>
    <t>Etken Maddeler Aşağıda verilmiştir</t>
  </si>
  <si>
    <t>AOAC 2007.01</t>
  </si>
  <si>
    <t>Yüksek Su İçerikli, Yüksek Asit ve Yüksek Su İçerikli Gıdalar</t>
  </si>
  <si>
    <t>LC-MS/MS</t>
  </si>
  <si>
    <t xml:space="preserve">HAYIR </t>
  </si>
  <si>
    <t>Uçucu Organik Bileşiklerin (VOC)</t>
  </si>
  <si>
    <t>EPA 524.2</t>
  </si>
  <si>
    <t>Su (İçme veya Kullanma Suyu)</t>
  </si>
  <si>
    <t>GC/MS</t>
  </si>
  <si>
    <t>Pestisit (sularda)</t>
  </si>
  <si>
    <t xml:space="preserve">EPA 507 ve EPA 508 </t>
  </si>
  <si>
    <t>GC-ECD</t>
  </si>
  <si>
    <t>EPA 8032A</t>
  </si>
  <si>
    <t>Yumurtalar</t>
  </si>
  <si>
    <t>Yüksek Şeker Düşük Su İçerikli Gıdalar</t>
  </si>
  <si>
    <t>pstisit (Yemler)</t>
  </si>
  <si>
    <t xml:space="preserve">Yemler </t>
  </si>
  <si>
    <t>GC, GC/MS</t>
  </si>
  <si>
    <t>Pestisit (Yağlı)</t>
  </si>
  <si>
    <t>German Federal Food Act, DFG Method S19 (Modified), 1999.</t>
  </si>
  <si>
    <t>Yüksek Yağ ve Çok Düşük Su /Orta Düzeyde Su İçerikli Gıdalar</t>
  </si>
  <si>
    <t>Analiz / Numune matriksine göre bakılabilen etken maddeler</t>
  </si>
  <si>
    <t>Pestisit
(Yüksek Su İçerikli, Yüksek Asit ve Yüksek Su İçerikli Gıdalar)</t>
  </si>
  <si>
    <t>Seçilmiş Bazı Pestisitlerin Tespiti ve Miktarının Belirlenmesi Analizi LC-MS/MS Metodu [Analizi Yapılan Etken Madde sayısı: 223 adet- 2,4-D; Abamectin; Acetamiprid; Acrinathrin; Aldicarb; Aldicarb-sulfone; Aldicarb-sulfoxide; Ametoctradin; Amidosulfuron; Amitraz; Atrazine; Azimsulfuron; Aziprotryne; Azoxystrobin; Benalaxyl; Bendiocarb; Benfuracarb; Benomyl; Bensulfuron-methyl; Bentazone; Bitertanol; Boscalid; Bromacil; Bromoxynil; Bupirimate; Buprofezin; Butylate; Carbaryl; Carbendazim; Carbofuran; Carbosulfan; Carboxin; Carfentrazone-ethyl; Chlorantraniliprole; Chlorbromuron; Chlorfluazuron; Chloridazon; Chloroxuron; Chlorsulfuron; Clethodim; Clodinafop-propargyl ester; Clofentezine; Clomazone; Clothianidin; Cycanilide; Cycloate; Cymoxanil; Cyproconazole; Cyprodinil; Desmedipham; Diafenthiuron; Dichlorprop; Diethofencarb; Difenoconazole; Diflubenzuron; Dimefox; Dimethenamid; Dimethomorph; Diniconazole; Dinocap; Dinoseb; Dioxacarb; Dioxathion; Diphenamid; Diphenylamine; Diuron; DNOC; Emamectin; Epoxiconazole; EPTC; Ethidimuron; Ethiofencarb; Ethirimol; Ethofumesate; Etofenprox; Etoxazole; Famoxadone; Fenamidone; Fenazaquin; Fenbuconazole; Fenobucarb; Fenoxaprop-P-ethyl; Fenoxycarb; Fenpropidine; Fenpropimorph; Fenpyroximate; Fensulfothion; Florasulam; Fluazifop-P-butyl; Fluazinam; Fludioxonil; Flufenoxuron; Fluopicolide; Fluopyram; Fluquinconazole; Flurochloridone; Flusilazole; Flutolanil; Flutriafol; Foramsulfuron; Formetanate; Furalaxyl; Furathiocarb; Haloxyfop-2-etoxy ethyl; Haloxyfop-R-methyl; Hexaflumuron; Hexythiazox; Imazamox; Imazapyr; Imazethapyr; Imidacloprid; Indoxacarb; Iodosulfuron-methyl-sodium; Ioxynil; Iprovalicarb; Isofenphos; Isofenphos-methyl; Isoprocarb; Isoproturon; Isoxaflutole; Kresoxim-methyl; Lenacil; Lufenuron; Mandipropamid; Mecoprop; Mefenpyr-diethyl; Mepanipyrim; Mepronil; Mesosulfuron-methyl; Mesotrione; Metaflumizone; Metalaxyl; Metamitron; Metazachlor; Metconazole; Methiocarb; Methiocarb Sulfone; Methomyl; Methoxyfenozide; Metobromuron; Metolachlor; Metoxuron; Metribuzin; Metsulfuron-methyl; Monolinuron; Napropamide; Nicosulfuron; Novaluron; Nuarimol; Ofurace; Oxadiazone; Oxadixyl; Oxamyl; Oxycarboxin; Paclobutrazol; Penconazole; Pencycuron; Pentanochlor; Phenmedipham; Phosmet; Phoxim; Pirimicarb; Pirimicarb desmethyl; Primisulfuron-methyl; Prochloraz; Profenofos; Profoxydim-lithium; Promecarb; Prometryn; Propachlor; Propamocarb; Propaquizafop; Propargite; Propazine; Propham; Propiconazole; Propoxur; Propoxycarbazone sodium; Proquinazid; Prosulfuron; Prothioconazole; Pymetrozine; Pyraclostrobin; Pyraflufen-ethyl; Pyridafol; Pyridalyl; Pyridate; Pyrifenox; Pyrimethanil; Pyriproxyfen; Quinoxyfen; Quizalofop-P-ethyl; Rabenzazole; Rimsulfuron; Sethoxydim; Simazine; Spinosad; Spirodiclofen; Spiroxamine; Sulfosulfuron; Tebuconazole; Tebufenozide; Tebufenpyrad; Teflubenzuron; Tepraloxydim; Terbumeton; Terbuthylazine; Thiabendazole; Thiacloprid; Thiamethoxam; Thifensulfuron-methyl; Thiodicarb; Thiophanate-methyl; Tralkoxydim; Triasulfuron; Tribenuron-methyl; Trichlorfon; Triflumizole; Triflumuron; Triticonazole; Vamidothion; Vernolate; Zoxamide]</t>
  </si>
  <si>
    <t>Uçucu Organik Bileşiklerin (VOC)
(SU)</t>
  </si>
  <si>
    <t>Uçucu Organik Bileşiklerin (VOC) Tayini GC/MS-Purge&amp;Trap Metodu (Analizi Yapılan Etken Madde Sayısı:10 adet- Benzen; Bromodichloromethane; Dibromochloromethane; 1,2‑Dichloroethane; Epichlorhydrin; Tetrachloroethene; Tribromomethane; Trichloroethene; Trichloromethane; Vinylchloride)</t>
  </si>
  <si>
    <t>Pestisit (sularda)
(SU)</t>
  </si>
  <si>
    <t xml:space="preserve">1. Alachlor*; 2. Aldrin*; 3. Alpha-Endosulfan*; 4. Beta-Endosulfan*; 5. Bifenthrin*; 6. Bromophos (Bromophos-methyl)*; 7. Bromophos-ethyl*; 8. Bromopropylate*; 9. Cadusafos*; 10. Chlorfenvinphos*; 11.Chlorpyrifos*; 12. Chlorpyrifos-methyl*; 13. Chlorthal-dimethyl*; 14. Cyfluthrin*; 15. Demeton-S-methyl*;16. Diazinon*; 17. Dichlorvos (DDVP); 18. Dicrotophos*; 19. Dieldrin*; 20. Dimethoate*; 21. Disulfoton ; 22. Ditalimfos*; 23. Endosulfan-sulfate*; 24. Endrin*; 25. Esfenvalerate; 26. Ethion*; 27. Ethoprophos* ; 28. Etrimfos*; 29. Fenamiphos; 30. Fenarimol*; 31. Fenchlorphos; 32. Fenitrothion; 33. Fenpropathrin* ; 34. Fenthion*; 35. Fenvalerate*; 36. Fonofos; 37. HCH-alpha (Hexachlorocyclohexane-alpha)*; 38. HCH-beta(Hexachlorocyclohexane-beta)*; 39. HCH-delta (Hexachlorocyclohexane-delta)*; 40. Heptachlor*; 41. Heptachlorendo-epoxide*; 42. Heptachlor-exo-epoxide*; 43. Heptenophos*; 44. Hexachlorobenzene (HCB) *; 45.Iodofenphos (Jodfenphos)*; 46. Isazophos*; 47. Isofenphos*; 48. Lambda-Cyhalothrin*; 49. Leptophos*; 50.Lindane (hexachlorociclohexane (HCH)'ın gamma-izomeri) *; 51. Malathion*; 52. Mecarbam*; 53. Mephosfolan*;54. Merphos; 55. Methacrifos*; 56. Methidathion*; 57. o,p'-DDD (2,4-DDD)*; 58. o,p'-DDE (2,4-DDE)*; 59.o,p'-DDT (2,4-DDT)*; 60. p,p'-DDD (4,4-DDD)*; 61. p,p'-DDE (4,4-DDE)*; 62. p,p'-DDT (4,4-DDT)*; 63. Paraoxonethyl(Paraoxon)*; 64. Paraoxon-ethyl; 65. Parathion-ethyl (Parathion); 66. Parathion-methyl; 67. Penconazole;68. Phenthoate*; 69. Phorate*; 70.Phosalone; 71. Phosmet*; 72. Pirimiphos-ethyl*; 73. Pirimiphos-methyl*;74. Procymidone*; 75. Propyzamide*; 76. Prothiofos*; 77.Pyrazophos*; 78. Pyridaphenthion*; 79.Quinalphos*; 80. Quintozene*; 81. Sulfotep*; 82. Sulprofos (Bolstar)*; 83.Terbufos*; 84. Terbufos sulfone+C16; 85. Tetrachlorvinphos*; 86. Tetraconazole*; 87. Tetradifon; 88. Thiometon; 89.Tolclofos-methyl; 90.Triadimefon*; 91. Triazophos*; 92. Trifloxystrobin*; 93. Trifluralin*; 94. Vinclozolin*  </t>
  </si>
  <si>
    <t>Pestisit
(Yüksek Su İçerikli ve Asit İçerikli Meyve ve Sebzeler)</t>
  </si>
  <si>
    <t>Seçilmiş Bazı Pestisitlerin Tespiti ve Miktarının Belirlenmesi Analizi GC-MS/MS Metodu [Analizi Yapılan Etken Madde Sayısı: 177 adet- 2,4-DDD; 2,4-DDE; 2,4-DDT; 4,4-DDD; 4,4-DDE; 4,4-DDT; Acephate; Acetochlor; Acibenzolar-S-methyl; Aclonifen; Alachlor; Aldrin; Alpha-Endosulfan; Alpha-HCH; Anilofos; Azinphos-ethyl; Azinphos-methyl; Benfluralin; Beta-Endosulfan; Beta-HCH; Bifenazate; Bifenthrin; Bioresmethrin; Bromophos-ethyl; Bromophos-methyl; Bromopropylate; Bromuconazole; Cadusafos; Captan; Chlorfenapyr; Chlorfenson; Chlorfenvinphos; Chloroneb; Chlorothalonil; Chlorpropham; Chlorpyrifos-ethyl; Chlorpyrifos-methyl; Chlorthal-dimethyl; Chlozolinate; Coumaphos; Cyanazine; Cyfluthrin; Cyhalofop-butyl; Cypermethrin; Dazomet; Delta-HCH; Deltamethrin; Demeton-S-methyl; Demeton-S-methyl sulfone; Desmetryn; Dialifos; Diazinon; Dichlofluanid; Dichlorvos; Diclofop methyl; Dicloran; Dicofol; Dicrotophos; Dieldrin; Dimethachlor; Dimethipin; Dimethoate; Dinobuton; Disulfoton; Ditalimfos; DMST; Endosulfan sulfate; Endrin; EPN; Esfenvalerate; Ethalfluralin; Ethion; Ethoprophos; Etridiazole; Etrimfos; Fenamiphos; Fenamiphos sulfone; Fenarimol; Fenchlorphos; Fenhexamid; Fenitrothion; Fenpiclonil; Fenpropathrin; Fenson; Fenthion; Fenthion sulfone; Fenthion sulfoxide; Fenvalerate; Fipronil; Flucythrinate; Fluotrimazole; Folpet; Fonofos; Formothion; Fosthiazate; Fuberidazole; Gamma-HCH; Heptachlor; Heptachlor-endo-epoxide; Heptachlor-exo-epoxide; Heptenophos; Hexachlorobenzene; Hexaconazole; Imazalil; Iodofenphos; Iprodione; Isazofos; Isodrin; Lambda-Cyhalothrin; Leptophos; Linuron; Malaoxon; Malathion; Mecarbam; Mephosfolan; Merphos; Methacrifos; Methamidophos; Methidathion; Methoxychlor; Metrafenone; Mevinphos; Molinate; Monocrotophos; Myclobutanil; Naled; Nitrofen; Omethoate; Oxyfluorfen; Paraoxon ethyl; Paraoxon methyl; Parathion-ethyl; Parathion-methyl; Pebulate; Pendimethalin; Permethrin; Phenthoate; Phorate; Phosalone; Phosphamidon; Pirimiphos-ethyl; Pirimiphos-methyl; Procymidone; Propanil; Propyzamide; Prosulfurocarb; Prothiophos; Pyrazophos; Pyridaben; Pyridaphenthion; Quinalphos; Quinomethionate; Quintozene; Spiromesifen; Sulfotep; Sulprofos; Tau-Fluvalinate; Tecnazene; Terbacil; Terbufos; Terbufos-sulfone; Terbutryn; Tetrachlorvinphos; Tetraconazole; Tetradifon; Tetrasul; Thiobencarb; Thiometon; Tolclofos-methyl; Tolyfluanid; Triadimefon; Triadimenol; Tri-allate; Triazophos; Trifloxystrobin; Trifluralin; Vinclozolin]</t>
  </si>
  <si>
    <t>Pestisit  (Yumurtalar)</t>
  </si>
  <si>
    <t>Seçilmiş Bazı Pestisitlerin Tespiti ve Miktarının Belirlenmesi Analizi LC-MS/MS Metodu [Analizi Yapılan Etken Madde Sayısı: 59 adet-Acetamiprid; Azoxystrobin; Benalaxyl; Bendiocarb; Buprimate; Carbendazim; Carbofuran; Carboxin; Clothianidin; Desmedipham; Diethofencarb; Dimethanamide; Dimethomorph; Dioxacarb; Dioxathion; Ethidimuron; Ethiofencarb; Etoxazole; Fenamidone; Fenobucarb; Fensulfothion; Fipronil; Fipronil sulfone; Florasulam; Fluazifop-p-butyl; Flufenoxuron; Fluopicolide; Foramsulfuron; Furalaxyl; Imidacloprid; Isofenphos; Isoproturon; Metaflumizone; Metalaxyl; Metazachlor; Metconazole; Methomyl; Metobromuron; Oxamyl; Oxycarboxin; Paclobutrazol; Pencycuron; Phosmet; Phoxim; Pirimicarb; Promecarb; Propargite; Propazine; Prosulfuron; Pymetrozine; Pyrifenox; Pyriproxyfen; Terbumeton; Terbuthylazine; Thiabendazole; Thiacloprid; Thiamethoxam; Triflumizole; Vamidothion]</t>
  </si>
  <si>
    <t>Pestisit  (Yüksek Şeker Düşük Su İçerikli Gıdalar)</t>
  </si>
  <si>
    <t>Seçilmiş Bazı Pestisitlerin Tespiti ve Miktarının Belirlenmesi Analizi LC-MS/MS Metodu [Analizi Yapılan Etken Madde Sayısı: 70 adet- Acetamiprid; Azoxystrobin; Benalaxyl; Bendiocarb; Buprimate; Carbaryl; Carbendazim; Carbofuran; Carboxin; Clothianidin; Desmedipham; Diethofencarb; Dimethanamide; Dioxacarb; Dioxathion; Ethidimuron; Ethiofencarb; Etoxazole; Fenamidone; Fenazaquin; Fenobucarb; Fenpropimorph; Fenproximate; Fensulfothion; Florasulam; Fluazifop-p-butyl; Flufenoxuron; Fluopicolide; Fluquinconazole; Flusilazole; Furalaxyl; Isofenphos;  Imidacloprid; Lenacil; Mepronil; Metaflumizone; Metalaxyl; Metazachlor; Metconazole; Methiocarb sulfon; Methoxyfenozide; Metobromuron; Metolachlor; Napropamide; Ofurace; Oxamyl; Oxycarboxin; Paclobutrazol; Pencycuron; Phenmedipham; Phoxim; Pirimicarb; Prochloraz; Promecarb; Propargite; Propazine; Propoxur; Pymetrozine; Pyrifenox; Pyriproxyfen; Rabenzazole; Spiroxamine; Terbumeton; Thiabendazole; Thiacloprid; Thiamethoxam; Tralkoxydim; Tribenuron-methyl; Triflumizole; Vamidothion]</t>
  </si>
  <si>
    <t>pstisit (Yemler)  (Yemler )</t>
  </si>
  <si>
    <t>Seçilmiş Bazı Pestisitlerin Tespiti ve Miktarının Belirlenmesi Analizi GC, GC-MS Metodu [Analizi Yapılan Etken Madde Sayısı: 20  adet- Aldrin; Alpha-Endosulfan; Beta-Endosulfan; Chlordane; Dieldrin; Endosulfan-sulfate; Endrin; HCH-alpha (Hexachlorocyclohexane-alpha); HCH-beta (Hexachlorocyclohexane-beta); Heptachlor; Heptachlor-endo-epoxide; Heptachlor-exo-epoxide; Hexachlorobenzene (HCB); Lindane (hexachlorociclohexane (HCH)'ın gamma-izomeri); o,p'-DDD (2,4-DDD); o,p'-DDE (2,4-DDE); o,p'-DDT (2,4-DDT);  p,p'-DDD (4,4-DDD); p,p'-DDE (4,4-DDE); p,p'-DDT (4,4-DDT)]</t>
  </si>
  <si>
    <t>Pestisit (Yağlı)  (Yüksek Yağ ve Çok Düşük Su /Orta Düzeyde Su İçerikli Gıdalar)</t>
  </si>
  <si>
    <t xml:space="preserve">Seçilmiş Bazı Pestisitlerin Tespiti ve Miktarının Belirlenmesi Analizi GC, GC-MS Metodu [Analizi Yapılan Etken Madde Sayısı: 141 adet- Acetochlor; Alachlor; Aldrin; Alpha-Endosulfan; Azinphos-ethyl; Azinphos-methyl; Beta-Endosulfan; Bifenthrin; Bromophos (Bromophos-methyl); Bromophos-ethyl; Bromopropylate; Bromuconazole; Cadusafos; Captan; Chlorfenapyr; Chlorfenvinphos; Chlorothalonil; Chlorpropham; Chlorpyrifos; Chlorpyrifos-methyl; Chlorthal-dimethyl; Chlozolinate; Coumaphos; Cyfluthrin; Cypermethrin; Dazomet; Deltamethrin (cis-deltamethrin); Demeton-S-methyl; Diazinon; Dichlofluanid; Dichlorvos (DDVP); Diclofop-methyl; Dicloran; Dicofol; Dicrotophos; Dieldrin; Dimefox; Dimethipin; Dimethoate; Disulfoton; Ditalimfos; Endosulfan-sulfate; Endrin; Esfenvalerate; Ethalfluralin; Ethion; Ethoprophos; Etridiazole; Etrimfos; Fenamiphos; Fenarimol; Fenchlorphos; Fenhexamid; Fenitrothion; Fenpropathrin; Fenthion;  Fenvalerate; Fipronil; Folpet; Fonofos; Formothion; Fosthiazate; HCH-alpha (Hexachlorocyclohexane-alpha); HCH-beta (Hexachlorocyclohexane-beta); HCH-delta (Hexachlorocyclohexane-delta); Heptachlor; Heptachlor-endo-epoxide; Heptachlor-exo-epoxide; Heptenophos; Hexachlorobenzene (HCB); Hexaconazole; Imazalil; Iodofenphos (Jodfenphos); Iprodione; Isazophos; Isofenphos; Lambda-Cyhalothrin; Leptophos; Lindane (hexachlorociclohexane (HCH)'ın gamma-izomeri); Malaoxon; Malathion; Mecarbam; Mephosfolan; Merphos; Methacrifos; Methidathion; Methoxychlor; Metolachlor; Mevinphos; Monocrotophos; Myclobutanil; o,p'-DDD (2,4-DDD); o,p'-DDE (2,4-DDE); o,p'-DDT (2,4-DDT); Omethoate; Oxyfluorfen; p,p'-DDD (4,4-DDD); p,p'-DDE (4,4-DDE); p,p'-DDT (4,4-DDT); Paraoxon-ethyl (Paraoxon); Paraoxon-methyl; Parathion-ethyl (Parathion); Parathion-methyl; Penconazole; Pendimethalin; Permethrin; Phenthoate; Phorate; Phosalone; Phosmet; Phosphamidon; Pirimiphos-ethyl; Pirimiphos-methyl; Procymidone; Propyzamide; Prothiofos; Pyrazophos; Pyridaben; Pyridaphenthion; Quinalphos; Quintozene; Sulfotep; Sulprofos (Bolstar); Taufluvalinate; Terbacil; Terbufos; Terbufos sulfone; Terbutryn; Tetrachlorvinphos;  Tetraconazole; Tetradifon; Thiometon; Tolclofos-methyl; Tolylfluanid; Triadimefon; Triadimenol; Triallate; Triazophos; Trichlorfon; Trifloxystrobin; Vinclozolin]
</t>
  </si>
  <si>
    <t>Laboratuvar Birimi: KATKI VE MİKOTOKSİN BİRİMİ (KMB)</t>
  </si>
  <si>
    <t>Kafein (Caffeine)</t>
  </si>
  <si>
    <t>JAOAC Vol. 76 No 2</t>
  </si>
  <si>
    <t>Gıda</t>
  </si>
  <si>
    <t>Kromatografik</t>
  </si>
  <si>
    <t>KMB-VR-21</t>
  </si>
  <si>
    <t>Tatlandırıcılar</t>
  </si>
  <si>
    <t>Sakkarin E954</t>
  </si>
  <si>
    <t>KMB-VR-11-01</t>
  </si>
  <si>
    <t>Asesulfam K E950</t>
  </si>
  <si>
    <t>KMB-VR-11-03</t>
  </si>
  <si>
    <t>Aspartam E951</t>
  </si>
  <si>
    <t>KMB-VR-11-02</t>
  </si>
  <si>
    <t>Benzoik Asit E210 ve Sorbik Asit E200</t>
  </si>
  <si>
    <t xml:space="preserve">NMKL 124 </t>
  </si>
  <si>
    <t>KMB-VR-01</t>
  </si>
  <si>
    <t>Para-Hidroksi Benzoatların (PHB) (Etil PHB ve Metil PHB ile Tuzları) Miktarı Tayini</t>
  </si>
  <si>
    <t>NMKL 124</t>
  </si>
  <si>
    <t>KBM-VR-01</t>
  </si>
  <si>
    <t>Mikotoksin</t>
  </si>
  <si>
    <r>
      <t>Çoklu Mikotoksin Aflatoksin (B</t>
    </r>
    <r>
      <rPr>
        <vertAlign val="subscript"/>
        <sz val="11"/>
        <rFont val="Times New Roman"/>
        <family val="1"/>
        <charset val="162"/>
      </rPr>
      <t>1</t>
    </r>
    <r>
      <rPr>
        <sz val="11"/>
        <rFont val="Times New Roman"/>
        <family val="1"/>
        <charset val="162"/>
      </rPr>
      <t>;B</t>
    </r>
    <r>
      <rPr>
        <vertAlign val="subscript"/>
        <sz val="11"/>
        <rFont val="Times New Roman"/>
        <family val="1"/>
        <charset val="162"/>
      </rPr>
      <t>2</t>
    </r>
    <r>
      <rPr>
        <sz val="11"/>
        <rFont val="Times New Roman"/>
        <family val="1"/>
        <charset val="162"/>
      </rPr>
      <t>;G</t>
    </r>
    <r>
      <rPr>
        <vertAlign val="subscript"/>
        <sz val="11"/>
        <rFont val="Times New Roman"/>
        <family val="1"/>
        <charset val="162"/>
      </rPr>
      <t>1;</t>
    </r>
    <r>
      <rPr>
        <sz val="11"/>
        <rFont val="Times New Roman"/>
        <family val="1"/>
        <charset val="162"/>
      </rPr>
      <t>G</t>
    </r>
    <r>
      <rPr>
        <vertAlign val="subscript"/>
        <sz val="11"/>
        <rFont val="Times New Roman"/>
        <family val="1"/>
        <charset val="162"/>
      </rPr>
      <t>2</t>
    </r>
    <r>
      <rPr>
        <sz val="11"/>
        <rFont val="Times New Roman"/>
        <family val="1"/>
        <charset val="162"/>
      </rPr>
      <t>), Okratoksin A Tayini LC-MS/MS Metodu</t>
    </r>
  </si>
  <si>
    <t xml:space="preserve">İşletme İçi Metot- “KMB-TL-10”, </t>
  </si>
  <si>
    <t>KMB-VR-10</t>
  </si>
  <si>
    <t xml:space="preserve">İşletme İçi Metot- “KMB-TL-20”, </t>
  </si>
  <si>
    <t>Meyve-Sebze ve Ürünleri</t>
  </si>
  <si>
    <t>KMB-VR-20</t>
  </si>
  <si>
    <r>
      <t>Aflatoksin Bı ve Toplam Aflatoksin (B</t>
    </r>
    <r>
      <rPr>
        <vertAlign val="subscript"/>
        <sz val="11"/>
        <rFont val="Times New Roman"/>
        <family val="1"/>
        <charset val="162"/>
      </rPr>
      <t>1</t>
    </r>
    <r>
      <rPr>
        <sz val="11"/>
        <rFont val="Times New Roman"/>
        <family val="1"/>
        <charset val="162"/>
      </rPr>
      <t>+B</t>
    </r>
    <r>
      <rPr>
        <vertAlign val="subscript"/>
        <sz val="11"/>
        <rFont val="Times New Roman"/>
        <family val="1"/>
        <charset val="162"/>
      </rPr>
      <t>2</t>
    </r>
    <r>
      <rPr>
        <sz val="11"/>
        <rFont val="Times New Roman"/>
        <family val="1"/>
        <charset val="162"/>
      </rPr>
      <t>+G</t>
    </r>
    <r>
      <rPr>
        <vertAlign val="subscript"/>
        <sz val="11"/>
        <rFont val="Times New Roman"/>
        <family val="1"/>
        <charset val="162"/>
      </rPr>
      <t>1</t>
    </r>
    <r>
      <rPr>
        <sz val="11"/>
        <rFont val="Times New Roman"/>
        <family val="1"/>
        <charset val="162"/>
      </rPr>
      <t>+G</t>
    </r>
    <r>
      <rPr>
        <vertAlign val="subscript"/>
        <sz val="11"/>
        <rFont val="Times New Roman"/>
        <family val="1"/>
        <charset val="162"/>
      </rPr>
      <t>2</t>
    </r>
    <r>
      <rPr>
        <sz val="11"/>
        <rFont val="Times New Roman"/>
        <family val="1"/>
        <charset val="162"/>
      </rPr>
      <t>) Tayini HPLC-FLD Metodu</t>
    </r>
  </si>
  <si>
    <t>AOAC 991.31</t>
  </si>
  <si>
    <t>Sert Kabuklu Kuru Meyveler ve Ürünleri</t>
  </si>
  <si>
    <t>HPLC / LC-MS/MS</t>
  </si>
  <si>
    <t>KMB-VR-12</t>
  </si>
  <si>
    <t>Hidroksimetil Furfurol (HMF)</t>
  </si>
  <si>
    <t>JAOAC Vol.76 No 2</t>
  </si>
  <si>
    <t>Şekerli Ürünler</t>
  </si>
  <si>
    <t>KMB-VR-18</t>
  </si>
  <si>
    <t>Aflatoksin M1</t>
  </si>
  <si>
    <t xml:space="preserve">İşletme İçi Metot- “KMB-TL-25”, </t>
  </si>
  <si>
    <t>Süt, Süttozu</t>
  </si>
  <si>
    <t>KMB-VR-25</t>
  </si>
  <si>
    <t>Okratoksin A (OTA)</t>
  </si>
  <si>
    <t xml:space="preserve">İşletme İçi Metot- “KMB-TL-22”, </t>
  </si>
  <si>
    <t>Kurutulmuş Meyveler</t>
  </si>
  <si>
    <t>KMB-VR-22</t>
  </si>
  <si>
    <t>Deoksinivalenol (DON)/ Vomitoksin</t>
  </si>
  <si>
    <t xml:space="preserve">İşletme İçi Metot- “KMB-TL-26”, </t>
  </si>
  <si>
    <t>Tahıllar; Tahıl İçeren Gıdalar ve Yemler</t>
  </si>
  <si>
    <t>KMB-VR-26</t>
  </si>
  <si>
    <t>Zearalenon (ZEN/RAL/F-2 toksin)</t>
  </si>
  <si>
    <t xml:space="preserve">İşletme İçi Metot-“KMB-TL-27”, </t>
  </si>
  <si>
    <t>KMB-VR-27</t>
  </si>
  <si>
    <t>Okratoksin A Tayini HPLC-FLD Metodu</t>
  </si>
  <si>
    <t xml:space="preserve">İşletme İçi Metot-”KMB-TL-28”, </t>
  </si>
  <si>
    <t>KMB-VR-28</t>
  </si>
  <si>
    <t xml:space="preserve">İşletme İçi Metot- “KMB-TL-07”, </t>
  </si>
  <si>
    <t>KMB-VR-07</t>
  </si>
  <si>
    <t xml:space="preserve">İşletme İçi Metot-“KMB-TL-08”, </t>
  </si>
  <si>
    <t>KMB-VR-08</t>
  </si>
  <si>
    <t xml:space="preserve">İşletme İçi Metot- “KMB-TL-06”, </t>
  </si>
  <si>
    <t>Tahıllar</t>
  </si>
  <si>
    <t>KMB-VR-06</t>
  </si>
  <si>
    <t>Patulin</t>
  </si>
  <si>
    <t xml:space="preserve">İşletme İçi Metot-“ KMB-TL-29”, </t>
  </si>
  <si>
    <t>KMB-VR-29</t>
  </si>
  <si>
    <t>Polisiklik Aromatik Hidrokarbonlar (PAH)</t>
  </si>
  <si>
    <t>Polisiklik Aromatik Hidrokarbonlar (PAH) Tayini [Benzo (a) pyrene; Benzo (b) fluoranthene; Benzo (ghi) perylene; Benzo (k) fluoranthene; Indeno (1;2;3‑cd) pyrene] HPLC-FLD Metodu</t>
  </si>
  <si>
    <t xml:space="preserve">İşletme İçi metot-“ KMB-TL-02”, </t>
  </si>
  <si>
    <t>KMB-VR-02</t>
  </si>
  <si>
    <t xml:space="preserve">Çoklu Mikotoksin [Aflatoksin B1; B2; G1; G2; Okratoksin A; Zearalenon; Deoksinivalenol; T-2 Toksini; HT-2 Toksini; Fumonisin (FB1 +FB2)] Analizi LC-MS/MS Metodu </t>
  </si>
  <si>
    <t xml:space="preserve">İşletme İçi Metot-“KMB-TL-04”, </t>
  </si>
  <si>
    <t xml:space="preserve">Gıda ve Yem  (Tahıl ve Tahıl Bazlı Gıda ve Yemler) </t>
  </si>
  <si>
    <t>KMB-VR-04</t>
  </si>
  <si>
    <t>TS EN 14123</t>
  </si>
  <si>
    <t>Kuru İncir</t>
  </si>
  <si>
    <t>KMB-VR-05</t>
  </si>
  <si>
    <t>Suda Eriyen Sentetik Boya Analizi Taratarazin (E102), Kinolon Sarısı (E104), Sunset Yellow (E110), Azorubin, Karmosin (E122) Amaranth (E123) Ponceau 4R (E124) Eritrosin (E127) Allura Red AC (E129) Patent Blue (E131) Indigotin İndigo Karmin (E132) Brilliand Blue FCF (E133) Brilliand Black BN (E151) HPLC –UV/DAD Metodu</t>
  </si>
  <si>
    <t>NMKL UDC 667,543.544 (NMKL-130)</t>
  </si>
  <si>
    <t>KMB-VR-36</t>
  </si>
  <si>
    <t>KMB-TL-09</t>
  </si>
  <si>
    <t>Çift Kabuklu Yumuşakcalar Ve Deniz Ürünlerinde</t>
  </si>
  <si>
    <t>KMB-VR-09</t>
  </si>
  <si>
    <t>Benzo (a) Pyrene HPLC-FLD Metodu</t>
  </si>
  <si>
    <t>Journal of Seperation Science 25,96-100,2002-modifiye</t>
  </si>
  <si>
    <t>Balıklar</t>
  </si>
  <si>
    <t>KMB-TL-45</t>
  </si>
  <si>
    <t>Journal of Seperation Science 25,96-100,2002</t>
  </si>
  <si>
    <t>Yağlar</t>
  </si>
  <si>
    <t>KMB-VR-19</t>
  </si>
  <si>
    <t>Benzoil Peroksit (E928)</t>
  </si>
  <si>
    <t xml:space="preserve">Journal of Chromatography A, 1040:209–214 </t>
  </si>
  <si>
    <t>Unlar</t>
  </si>
  <si>
    <t>KMB-VR-30</t>
  </si>
  <si>
    <t>Prolin</t>
  </si>
  <si>
    <t>İşletme İçi Metot “KMB-TL-54”</t>
  </si>
  <si>
    <t xml:space="preserve">Balda </t>
  </si>
  <si>
    <t>KMB-VR-54</t>
  </si>
  <si>
    <t>Natamisin/Pimarisin E235</t>
  </si>
  <si>
    <t>İç Yüzey + Peynir Kabuğu/Üst Yüzey</t>
  </si>
  <si>
    <t>İşletme İçi Metot “KMB-TL-16”</t>
  </si>
  <si>
    <t>Peynir, Yoğurt, Puding Ve Salçalarda</t>
  </si>
  <si>
    <t>KMB-VR-16</t>
  </si>
  <si>
    <t>Her bir yüzey için 1107</t>
  </si>
  <si>
    <t>Sterol Kompozisyonu</t>
  </si>
  <si>
    <t>Ergosterol</t>
  </si>
  <si>
    <t>TS 1466:2008</t>
  </si>
  <si>
    <t>Domates Salçası ve Püresi</t>
  </si>
  <si>
    <t>KMB-VR-44</t>
  </si>
  <si>
    <t>Saponin</t>
  </si>
  <si>
    <t>J.Agric Food Chem. 1983,31.387-389</t>
  </si>
  <si>
    <t xml:space="preserve">Tahin Helvasında </t>
  </si>
  <si>
    <t>KMB-VR-23</t>
  </si>
  <si>
    <t>Organik Asit</t>
  </si>
  <si>
    <t>Organik Asit Analiz, Malik Asit, Sitrik Asit, Qinic Asit HPLC-UV/DAD Metodu</t>
  </si>
  <si>
    <t>AOAC 986.13.2000</t>
  </si>
  <si>
    <t>KMB-VR-39</t>
  </si>
  <si>
    <t>Her bir  için 1107</t>
  </si>
  <si>
    <t>Vitamin C/Askorbik Asit</t>
  </si>
  <si>
    <t>L-Askorbik Asit</t>
  </si>
  <si>
    <t>İşletme İçi Metot KMB-TL-24</t>
  </si>
  <si>
    <t>Suda Eriyen Vit-Vitamin Katkılı Ürün</t>
  </si>
  <si>
    <t>KMB-VR-24</t>
  </si>
  <si>
    <t>Suda Eriyen Vit-Doğal Ürünler</t>
  </si>
  <si>
    <t>Organik Asit Analiz Asetik Asit ,Formk Asit, Tartarik Asit, Propiyonik Asit HPLC-UV-DAD Metodu</t>
  </si>
  <si>
    <t>İşletme İçi Metot “KMB-TL-40”(AOAC 986.13.2000 Modifiye)</t>
  </si>
  <si>
    <t>Yem Ve Yem Katkı Maddeleri</t>
  </si>
  <si>
    <t>KMB-VR-40</t>
  </si>
  <si>
    <t>Organik Asit Analizi Laktik Asit HPLC-UV-DAD Metodu</t>
  </si>
  <si>
    <t xml:space="preserve">İşletme İçi Metot “KMB-TL-41” </t>
  </si>
  <si>
    <t>Alkolsüz İçecekler Ve Fermente Süt Ürünlerinde</t>
  </si>
  <si>
    <t>KMB-VR-41</t>
  </si>
  <si>
    <t>Vitamin A/Retinol</t>
  </si>
  <si>
    <t>Retinil asetat Yağda Eriyen Vitamin</t>
  </si>
  <si>
    <t>İşletme İçi Metot “KMB-TL-61”</t>
  </si>
  <si>
    <t>Premiksler</t>
  </si>
  <si>
    <t>KMB-VR-61</t>
  </si>
  <si>
    <t>Vitamin E/Tokoferol</t>
  </si>
  <si>
    <t>DL-alfa-tokoferil asetat Yağda Eriyen Vitamin</t>
  </si>
  <si>
    <t>Vitamin D</t>
  </si>
  <si>
    <t>Vitamin D₃/Kolekalsiferol Yağda Eriyen Vitamin</t>
  </si>
  <si>
    <t xml:space="preserve">21.01.2017 tarih ve 29955 sayılı resmi gazete </t>
  </si>
  <si>
    <t>Yem ve premiksler</t>
  </si>
  <si>
    <t>KMB-VR-17</t>
  </si>
  <si>
    <t>Vitamin K/Naftokinon</t>
  </si>
  <si>
    <t>RG 21118:1992 “KMB-TL-39”</t>
  </si>
  <si>
    <t>Likopen/Lycopene E160d</t>
  </si>
  <si>
    <t>Likopen İşletme İçi Metot KMB-TL-49</t>
  </si>
  <si>
    <t>Taze Meyve Ve Sebzeler</t>
  </si>
  <si>
    <t>KMB-VR-49</t>
  </si>
  <si>
    <t>LC/MSMS ile Sudan Boya Analizleri</t>
  </si>
  <si>
    <t>İşletme  İçi metod KMB-TL-03</t>
  </si>
  <si>
    <t>Kırmızı biberlerde</t>
  </si>
  <si>
    <t>KMB-VR-03</t>
  </si>
  <si>
    <t>Glukoronolakton/Glucuronolactone</t>
  </si>
  <si>
    <t>İşletme  İçi metod KMB-TL-13</t>
  </si>
  <si>
    <t>Enerji İçeceklerinde</t>
  </si>
  <si>
    <t xml:space="preserve">KMB-VR-13 </t>
  </si>
  <si>
    <t>Taurin/Taurine</t>
  </si>
  <si>
    <t>İşletme  İçi metod KMB-TL-14</t>
  </si>
  <si>
    <t>KMB-VR-14</t>
  </si>
  <si>
    <t>İnositol</t>
  </si>
  <si>
    <t>İşletme  İçi metod KMB-TL-15</t>
  </si>
  <si>
    <t>KMB-VR-15</t>
  </si>
  <si>
    <t>Vitamin A / Alfa Tokoferol</t>
  </si>
  <si>
    <t>Alfa Tokoferol</t>
  </si>
  <si>
    <t>İşletme  İçi metod KMB-TL-73</t>
  </si>
  <si>
    <t>Bitkisel Yağlarda</t>
  </si>
  <si>
    <t>KMB-VR-73</t>
  </si>
  <si>
    <t>Vitamin K/filokinon</t>
  </si>
  <si>
    <t>filokinon</t>
  </si>
  <si>
    <t>İşletme  İçi metod KMB-TL-62</t>
  </si>
  <si>
    <t>Sebzelerde</t>
  </si>
  <si>
    <t>KMB-VR-62</t>
  </si>
  <si>
    <t xml:space="preserve">Vitamin E/alfa tokoferol </t>
  </si>
  <si>
    <t>alfa tokoferol</t>
  </si>
  <si>
    <t>İşletme  İçi metod KMB-TL-82</t>
  </si>
  <si>
    <t>KMB-VR-82</t>
  </si>
  <si>
    <t>Laboratuvar Birimi: MİKROBİYOLOJİ BÖLÜM BAŞKANLIĞI (MMB)</t>
  </si>
  <si>
    <t>T. Süre ( )</t>
  </si>
  <si>
    <t>Aerobik/Mezofilik Aerobik Bakteri Sayısı</t>
  </si>
  <si>
    <t>Aerobik Koloni Sayısı (AKS)</t>
  </si>
  <si>
    <t>AOAC 2008.10 bioMérieux TEMPO, AC 411113</t>
  </si>
  <si>
    <t>Gıda, Gıda İşletmesinden Alınan Çevresel Numuneler</t>
  </si>
  <si>
    <t>Escherichia</t>
  </si>
  <si>
    <t>E. coli</t>
  </si>
  <si>
    <t>AOAC 2009.02 bioMérieux TEMPO EC;80 004</t>
  </si>
  <si>
    <t>Gıda (Yüksek enzimatik aktivite gösteren gıdalar, çiğ kırmızı sakatat ve çiğ yumuşakçalar hariç)</t>
  </si>
  <si>
    <t>Koliform bakteriler</t>
  </si>
  <si>
    <t>AOAC 2008.10 bioMérieux TEMPO TC 80 006</t>
  </si>
  <si>
    <t>Gıda (meyve püreleri, kakao hariç)</t>
  </si>
  <si>
    <t>Koagülaz Pozitif Staphylococlar</t>
  </si>
  <si>
    <t>AOAC 2009 bioMérieux TEMPO STA; 80 002</t>
  </si>
  <si>
    <t>Gıda (meyve püreleri, kakao, çiğ mantar, süt tozu, tahıllar, hazır çorbalar, kullanıma hazır kek karışımları hariç)</t>
  </si>
  <si>
    <t>Enterobacteriaceae</t>
  </si>
  <si>
    <t>AOAC 2008 bioMérieux TEMPO; EB 80 003</t>
  </si>
  <si>
    <t>Gıda (meyve püreleri, kakao ve çiğ mantar hariç)</t>
  </si>
  <si>
    <t>Küf ve Maya</t>
  </si>
  <si>
    <t>Maya ve Küf Sayısı</t>
  </si>
  <si>
    <t>AOAC 2010 bioMérieux TEMPO; YM 80 001</t>
  </si>
  <si>
    <t>Gıda (meyve püreleri, kakao ve fermente ürünler hariç)</t>
  </si>
  <si>
    <t>E.coli O157</t>
  </si>
  <si>
    <t>bioMérieux VIDAS UP O157 ECPT 30 122</t>
  </si>
  <si>
    <t>Listeria spp.</t>
  </si>
  <si>
    <t>L. monocytogenes</t>
  </si>
  <si>
    <t>AOAC 2013.11; bioMérieux VIDAS LMX 30 123</t>
  </si>
  <si>
    <t>Salmonella spp.</t>
  </si>
  <si>
    <t>AOAC 2013.01 bioMérieux VIDAS UP SPT 30 707</t>
  </si>
  <si>
    <t>TS EN ISO 6579-1</t>
  </si>
  <si>
    <t>ISO 4833-1</t>
  </si>
  <si>
    <t>ISO 16649-2</t>
  </si>
  <si>
    <t>ISO 4832</t>
  </si>
  <si>
    <t>ISO 11290-1</t>
  </si>
  <si>
    <t xml:space="preserve">ISO 21527-1 </t>
  </si>
  <si>
    <t>Gıda, Yem  (Su Aktivitesi 0,95’ten Daha Yüksek Ürünler için )</t>
  </si>
  <si>
    <t xml:space="preserve"> ISO 21527-2</t>
  </si>
  <si>
    <t>Gıda, Yem  (Su Aktivitesi 0,95’ten Daha Düşük Ürünler için )</t>
  </si>
  <si>
    <t>TS 6582-2 EN ISO 6888-1 TS 6582-2 EN ISO 6888-2</t>
  </si>
  <si>
    <t>Somatik hücre sayısı</t>
  </si>
  <si>
    <t>ISO 13366-1</t>
  </si>
  <si>
    <t>Çiğ Sütler</t>
  </si>
  <si>
    <t xml:space="preserve">ISO 21528-2 </t>
  </si>
  <si>
    <t>Gıda, Yem, Gıda İşletmesinden Alınan Çevresel Numuneler</t>
  </si>
  <si>
    <t xml:space="preserve"> ISO 21528-1</t>
  </si>
  <si>
    <t>Enterobacteriaceae EMS Metodu ile</t>
  </si>
  <si>
    <t>Bacillus spp.</t>
  </si>
  <si>
    <t>Bacillus cereus</t>
  </si>
  <si>
    <t>TS EN ISO 7932</t>
  </si>
  <si>
    <t>Aerobik Koloni Sayısı (AKS) (22⁰C)</t>
  </si>
  <si>
    <t>TS EN ISO 6222</t>
  </si>
  <si>
    <t>Aerobik Koloni Sayısı (AKS) (36⁰C)</t>
  </si>
  <si>
    <t>Fecal Streptococcus / Enterecoccus</t>
  </si>
  <si>
    <t>Fekal Streptokok/Fecal Streptococcus</t>
  </si>
  <si>
    <t>SM 9230 B</t>
  </si>
  <si>
    <t>ISO 9308-2</t>
  </si>
  <si>
    <t>Clostridium spp.</t>
  </si>
  <si>
    <t>C. perfringens</t>
  </si>
  <si>
    <t>Vibrio spp.</t>
  </si>
  <si>
    <t>ISO/TS 21872-1</t>
  </si>
  <si>
    <t>Vibrio cholerae</t>
  </si>
  <si>
    <t>Vibrio parahaemolyticus</t>
  </si>
  <si>
    <t>AOAC 071401; bio Mérieux  TEMPO BC;80106</t>
  </si>
  <si>
    <t>Gıda (İçecekler, Meyve Püreleri, kakao, un, ve bezelye lifi hariç)</t>
  </si>
  <si>
    <t>E. Coli  EMS Metodu ile</t>
  </si>
  <si>
    <t>ISO 7251</t>
  </si>
  <si>
    <t>Gıda, Yem ve Gıda ile temas eden Yüzeyler</t>
  </si>
  <si>
    <t>Fecal Streptococcus /Enterecoccus</t>
  </si>
  <si>
    <t xml:space="preserve">Enterolert-E, Quanti-Tray 2000, TS EN ISO 7899-1 </t>
  </si>
  <si>
    <t>ISO 19250</t>
  </si>
  <si>
    <t>Alicyclobacillus spp.</t>
  </si>
  <si>
    <t>Alicyclobacillus acidoterrestris</t>
  </si>
  <si>
    <t>IFU, 2008 No:12</t>
  </si>
  <si>
    <t>Meyve Sularında, Meyve konsantreleri</t>
  </si>
  <si>
    <t>ISO 14189</t>
  </si>
  <si>
    <t>Cronobacter spp.</t>
  </si>
  <si>
    <t xml:space="preserve">ISO 22964 </t>
  </si>
  <si>
    <t>Gıda (süt, süt ürünlrti, süt tozu, bebek formülleri, devam formülleri) Yem</t>
  </si>
  <si>
    <t>Fecal Streptococcus/ Enterecoccus</t>
  </si>
  <si>
    <t>Enterekok/Enterecoccus</t>
  </si>
  <si>
    <t>NMKL 68</t>
  </si>
  <si>
    <t xml:space="preserve"> Fekal Kıoliform</t>
  </si>
  <si>
    <t>Fekal Kıoliform</t>
  </si>
  <si>
    <t xml:space="preserve">Koliform bakteriler (44˚C’de katı ortamda) </t>
  </si>
  <si>
    <t>Gıdalarda (Su Ürünleri dahil)</t>
  </si>
  <si>
    <t>Küf Sayısı</t>
  </si>
  <si>
    <t>Küf Sayısı (Howard Lamı ile)</t>
  </si>
  <si>
    <t>TKB 1988,TS 1466</t>
  </si>
  <si>
    <t>Salça ve Domates Ürünleri</t>
  </si>
  <si>
    <t>Laktik Asit Bakteri Sayısı</t>
  </si>
  <si>
    <t>ISO 15214</t>
  </si>
  <si>
    <t>ISO 15214.,bioMérieux TEMPO LAB :80071</t>
  </si>
  <si>
    <t>Gıda (İçecekler ve büyükbaş hayvan yemleri hariç)</t>
  </si>
  <si>
    <t>Lipolitik Bakteri Sayısı</t>
  </si>
  <si>
    <t xml:space="preserve">HARRİGAN,W.F.,McCANCE,M.E., </t>
  </si>
  <si>
    <t>Gıdalarda  (Tereyağlarında)</t>
  </si>
  <si>
    <t>Osmofilik Maya</t>
  </si>
  <si>
    <t>Gıdalarda (şeker ve şekerli ürünlerde)</t>
  </si>
  <si>
    <t>Rop/Sünme Sporu Sayısı</t>
  </si>
  <si>
    <t xml:space="preserve">TS 3522 </t>
  </si>
  <si>
    <t>Ekmek mayası</t>
  </si>
  <si>
    <t xml:space="preserve">Ekmek </t>
  </si>
  <si>
    <t>DeLavalcell counterDCC</t>
  </si>
  <si>
    <t>Çiğ Sütlerde</t>
  </si>
  <si>
    <t>Staphylococcal Enterotoksin</t>
  </si>
  <si>
    <t>AOAC,2007.06</t>
  </si>
  <si>
    <t xml:space="preserve">Gıda </t>
  </si>
  <si>
    <t>Sülfit İndirgeyen Anaerob Bakteri Sayısı</t>
  </si>
  <si>
    <t>GIDA, YEM ve GIDA ile TEMAS EDEN YÜZEYLERDE</t>
  </si>
  <si>
    <t>Termotolerant Campylobacter spp.</t>
  </si>
  <si>
    <t xml:space="preserve">ISO 10272-1 bioMérieux VIDAS CAMP-30111        </t>
  </si>
  <si>
    <t>Toplam Karakteristik Mikroorganizma Sayısı</t>
  </si>
  <si>
    <t>ISO 7889</t>
  </si>
  <si>
    <t>Yoğurt,Ayran</t>
  </si>
  <si>
    <t>Ticari Sterilite/Sterilite Kontrolü</t>
  </si>
  <si>
    <t xml:space="preserve"> Sterilite Kontrolü ANALİZİ</t>
  </si>
  <si>
    <t>TS 10524,TS 1192, ISO 4833-1</t>
  </si>
  <si>
    <t xml:space="preserve"> (UHT Süt, bebek çocuk ek gıdalarında) </t>
  </si>
  <si>
    <t>En az 3 kutu</t>
  </si>
  <si>
    <t>10 18</t>
  </si>
  <si>
    <t>KONSERVE GIDALARIN Mikrobiyolojik Kontrolü ANALİZİ   (Ticari Sterilite-Sterilite Kontrolü)</t>
  </si>
  <si>
    <t>TS 10524</t>
  </si>
  <si>
    <t>KONSERVE GIDALAR (Asitli Gıdalar)</t>
  </si>
  <si>
    <t>En az 5 kutu</t>
  </si>
  <si>
    <t>15-17</t>
  </si>
  <si>
    <t>KONSERVE GIDALARIN Mikrobiyolojik Kontrolü ANALİZİ (Ticari Sterilite - Sterilite Kontrolü)</t>
  </si>
  <si>
    <t>KONSERVE GIDALAR (Düşük veya Orta Asitli Gıdalar)</t>
  </si>
  <si>
    <t>Laboratuvar Birimi: SU VE ATIKSU BİRİMİ (SAB)</t>
  </si>
  <si>
    <t>Numune Miktarı (ml)</t>
  </si>
  <si>
    <t>Toplam Askıda Katı Madde (TAKM/AKM)</t>
  </si>
  <si>
    <t>TS EN 872</t>
  </si>
  <si>
    <t>Su - Atık Su</t>
  </si>
  <si>
    <t>TS EN ISO 10523</t>
  </si>
  <si>
    <t>SM 2120 C</t>
  </si>
  <si>
    <t>Amonyak</t>
  </si>
  <si>
    <t>Amonyak/Amonyum Azotu</t>
  </si>
  <si>
    <t>ASTM D 1426</t>
  </si>
  <si>
    <r>
      <t>SM 4500 NH</t>
    </r>
    <r>
      <rPr>
        <vertAlign val="subscript"/>
        <sz val="11"/>
        <color theme="1"/>
        <rFont val="Times New Roman"/>
        <family val="1"/>
        <charset val="162"/>
      </rPr>
      <t>3</t>
    </r>
    <r>
      <rPr>
        <sz val="11"/>
        <color theme="1"/>
        <rFont val="Times New Roman"/>
        <family val="1"/>
        <charset val="162"/>
      </rPr>
      <t xml:space="preserve"> B,C </t>
    </r>
  </si>
  <si>
    <t>Atık su</t>
  </si>
  <si>
    <t>SM 4500-NO2– B</t>
  </si>
  <si>
    <t>TS 6231</t>
  </si>
  <si>
    <t>Yağ Çeşidi</t>
  </si>
  <si>
    <t>Yağ ve Gres</t>
  </si>
  <si>
    <t>SM 5520 B</t>
  </si>
  <si>
    <t>TS 9748 EN 27888</t>
  </si>
  <si>
    <t>SM 4500-Cl¯ B</t>
  </si>
  <si>
    <t>Sülfat (SO₄⁻²)</t>
  </si>
  <si>
    <t>SM 4500 SO4-2 E</t>
  </si>
  <si>
    <t>Toplam Sertlik</t>
  </si>
  <si>
    <t>SM 2340 C</t>
  </si>
  <si>
    <t>Oksijen İhtiyacı</t>
  </si>
  <si>
    <t>Kimyasal Oksijen İhtiyacı (KOI)</t>
  </si>
  <si>
    <t>SM 5220 B</t>
  </si>
  <si>
    <r>
      <t>Fosfat  (PO</t>
    </r>
    <r>
      <rPr>
        <vertAlign val="subscript"/>
        <sz val="11"/>
        <color theme="1"/>
        <rFont val="Times New Roman"/>
        <family val="1"/>
        <charset val="162"/>
      </rPr>
      <t>4</t>
    </r>
    <r>
      <rPr>
        <sz val="11"/>
        <color theme="1"/>
        <rFont val="Times New Roman"/>
        <family val="1"/>
        <charset val="162"/>
      </rPr>
      <t>)</t>
    </r>
    <r>
      <rPr>
        <vertAlign val="superscript"/>
        <sz val="11"/>
        <color theme="1"/>
        <rFont val="Times New Roman"/>
        <family val="1"/>
        <charset val="162"/>
      </rPr>
      <t>-3</t>
    </r>
  </si>
  <si>
    <t>SM 4500-P E</t>
  </si>
  <si>
    <t>Toplam Fosfor (P)</t>
  </si>
  <si>
    <t>SM 4500-P B,E</t>
  </si>
  <si>
    <t xml:space="preserve"> Toplam Azot</t>
  </si>
  <si>
    <t>AOAC 973.48  SM 4500-NO2– B TS 6231</t>
  </si>
  <si>
    <t xml:space="preserve"> Kjeldahl Azot</t>
  </si>
  <si>
    <t xml:space="preserve">AOAC 973.48 </t>
  </si>
  <si>
    <t>Atık Su</t>
  </si>
  <si>
    <t>Bromat (BrO₃⁻)</t>
  </si>
  <si>
    <t>EPA 300.1</t>
  </si>
  <si>
    <t>Bromür (Br⁻)</t>
  </si>
  <si>
    <t>Klorat (ClO₃⁻)</t>
  </si>
  <si>
    <t>Florür (F⁻)</t>
  </si>
  <si>
    <t>Fosfat (PO₄ ⁻³)</t>
  </si>
  <si>
    <r>
      <t>Klorit (ClO</t>
    </r>
    <r>
      <rPr>
        <vertAlign val="subscript"/>
        <sz val="11"/>
        <color theme="1"/>
        <rFont val="Times New Roman"/>
        <family val="1"/>
        <charset val="162"/>
      </rPr>
      <t>2</t>
    </r>
    <r>
      <rPr>
        <sz val="11"/>
        <color theme="1"/>
        <rFont val="Times New Roman"/>
        <family val="1"/>
        <charset val="162"/>
      </rPr>
      <t>⁻)</t>
    </r>
  </si>
  <si>
    <t xml:space="preserve">Fenolik Madde </t>
  </si>
  <si>
    <t xml:space="preserve">Toplam Fenol </t>
  </si>
  <si>
    <t>SM 5530 B , D</t>
  </si>
  <si>
    <t>Siyanür (CN⁻)</t>
  </si>
  <si>
    <t>SM 4500-CN E</t>
  </si>
  <si>
    <t>Toplam Siyanür (CN⁻)</t>
  </si>
  <si>
    <t>SM 4500-CN C,E</t>
  </si>
  <si>
    <t xml:space="preserve">Duyusal/Organoleptik Analiz </t>
  </si>
  <si>
    <t>Görünüş, Koku, tat</t>
  </si>
  <si>
    <t>TS 266</t>
  </si>
  <si>
    <t>Bulanıklık/Türbidite</t>
  </si>
  <si>
    <t>SM 2130 B</t>
  </si>
  <si>
    <t>Biyolojik Oksijen İhtiyacı (BOI)</t>
  </si>
  <si>
    <t>SM 5210 D</t>
  </si>
  <si>
    <t xml:space="preserve"> Toplam Katı Madde/Buharlaştırma Kalıntısı/Toplam Çözünmüş Madde</t>
  </si>
  <si>
    <t>SM 2540 B</t>
  </si>
  <si>
    <t>Toplam Organik Madde</t>
  </si>
  <si>
    <t>TS 6288 EN ISO 8467:1998</t>
  </si>
  <si>
    <t>Silisik Asit/Silikat</t>
  </si>
  <si>
    <r>
      <t>SM 4500 SiO</t>
    </r>
    <r>
      <rPr>
        <vertAlign val="subscript"/>
        <sz val="11"/>
        <color theme="1"/>
        <rFont val="Times New Roman"/>
        <family val="1"/>
        <charset val="162"/>
      </rPr>
      <t>2</t>
    </r>
    <r>
      <rPr>
        <sz val="11"/>
        <color theme="1"/>
        <rFont val="Times New Roman"/>
        <family val="1"/>
        <charset val="162"/>
      </rPr>
      <t xml:space="preserve"> C</t>
    </r>
  </si>
  <si>
    <t>Yüzey Aktif Maddeler</t>
  </si>
  <si>
    <t>Metilen Mavisi Aktif Madde (MBAS)</t>
  </si>
  <si>
    <t>SM 5540 C</t>
  </si>
  <si>
    <t>Zehirlilik Seyrelme Faktörü</t>
  </si>
  <si>
    <t>TS 5676:1988 S.K.K.Y. Numune Alma Ve Analiz Metodları Tebliği</t>
  </si>
  <si>
    <t>Serbest Klor (HOCl + OCl⁻)</t>
  </si>
  <si>
    <t>SM 4500 Cl B SM 4500 Cl G</t>
  </si>
  <si>
    <t>Toplam Organik Karbon (TOC)</t>
  </si>
  <si>
    <t>Hach Lange Hazır Kit</t>
  </si>
  <si>
    <t xml:space="preserve">Karbonat (CO₂⁻³) </t>
  </si>
  <si>
    <t>Bikarbonat (HCO₃⁻) veya Karbonat (CO₂⁻³)</t>
  </si>
  <si>
    <t>SM 2320 B</t>
  </si>
  <si>
    <t>Laboratuvar Birimi: VETERİNER İLAÇ KALINTILARI BİRİMİ (VKB)</t>
  </si>
  <si>
    <t xml:space="preserve">Antibiyotik </t>
  </si>
  <si>
    <t xml:space="preserve">Antibiyotik A6, Antibiyotik B1, </t>
  </si>
  <si>
    <t xml:space="preserve">İşletme İçi Metot “VKB-TL-01”, </t>
  </si>
  <si>
    <t>VKB-VR-01</t>
  </si>
  <si>
    <t>500g</t>
  </si>
  <si>
    <t>Antibiyotik</t>
  </si>
  <si>
    <t>Antibiyotik A6, Antibiyotik B1, Antibiyotik B2</t>
  </si>
  <si>
    <t xml:space="preserve">İşletme İçi Metot “VKB-TL-02”, </t>
  </si>
  <si>
    <t>VKB-VR-02</t>
  </si>
  <si>
    <t xml:space="preserve">İşletme İçi Metot “VKB-TL-03”, </t>
  </si>
  <si>
    <t>Hayvan İçme Suyu</t>
  </si>
  <si>
    <t>VKB-VR-03</t>
  </si>
  <si>
    <t>İşletme İçi Metot “VKB-TL-4</t>
  </si>
  <si>
    <t>Kırmızı Et</t>
  </si>
  <si>
    <t>VKB-VR-04</t>
  </si>
  <si>
    <t>İşletme İçi Metot “VKB-TL-11</t>
  </si>
  <si>
    <t>Kanatlı Kası</t>
  </si>
  <si>
    <t>VKB-VR-11</t>
  </si>
  <si>
    <t xml:space="preserve">Nitroimidazoller-1 Adet Metronidazole
</t>
  </si>
  <si>
    <t xml:space="preserve">İşletme İçi Metot “VKB-TL-08”, </t>
  </si>
  <si>
    <t xml:space="preserve">Yaş Meyve ve Sebze </t>
  </si>
  <si>
    <t>VKB-VR-08</t>
  </si>
  <si>
    <t>1kg</t>
  </si>
  <si>
    <t>Antibiyotik B2</t>
  </si>
  <si>
    <t xml:space="preserve">İşletme İçi Metot “VKB-TL-10”, </t>
  </si>
  <si>
    <t>Gıda (Süt tozu, Peyniraltı suyu tozu)</t>
  </si>
  <si>
    <t>VKB-VR-10</t>
  </si>
  <si>
    <t>250g</t>
  </si>
  <si>
    <t>Antikoksidiyal</t>
  </si>
  <si>
    <t>12 adet (ilk parametre 2400,00 Sonraki her biri 45,00)</t>
  </si>
  <si>
    <t>Hormon</t>
  </si>
  <si>
    <t>7 adet (ilk parametre 3260,00 Sonraki her biri 45,00)</t>
  </si>
  <si>
    <t>İşletme İçi Metot "VKB-TL-09"</t>
  </si>
  <si>
    <t>VKB-VR-09</t>
  </si>
  <si>
    <t>12 adet (ilk parametre 3260,00  Sonraki her biri 45,00)</t>
  </si>
  <si>
    <t xml:space="preserve">İşletme İçi Metot “VKB-TL-05”, </t>
  </si>
  <si>
    <t>VKB-VR-05</t>
  </si>
  <si>
    <t>10 adet (ilk parametre 3260,00  Sonraki her biri 45,00)</t>
  </si>
  <si>
    <t xml:space="preserve">İşletme İçi Metot “VKB-TL-07”, </t>
  </si>
  <si>
    <t>Balık</t>
  </si>
  <si>
    <t>VKB-VR-07</t>
  </si>
  <si>
    <t>10 adet (ilk parametre 3260,00   Sonraki her biri 45,00)</t>
  </si>
  <si>
    <t xml:space="preserve">İşletme İçi Metot “VKB-TL-06”, </t>
  </si>
  <si>
    <t>VKB-VR-06</t>
  </si>
  <si>
    <t>Sıra no</t>
  </si>
  <si>
    <t>Analiz / Ürün adı</t>
  </si>
  <si>
    <t>Bakılan Etken madde listesi</t>
  </si>
  <si>
    <t>Antibiyotik
 (Yem ve Yem Katkı Maddeleri)</t>
  </si>
  <si>
    <t>Seçilmiş Bazı Veteriner İlaçları Kalıntılarının Analizi-LC-MS/MS Metodu
Amfenikol Grubu-3 Adet (Chloramphenicol; Florfenicol; Thiamphenicol) Diaminoprimidin Grubu-1 Adet (Trimethoprim ) , Kinolon Grubu-6 Adet (Ciprofloxacin; Danofloxacin; Difloxacin; Enrofloxacin; Flumequin; Sarafloxacin  ), Linkozamid Grubu-1 Adet (Lincomycin) Macrolit Grubu-5 Adet (Erythromycin; Spiramycin; Tilmicosin; Tylosin; Tylvalosin) Nitrofuran Grubu-2 Adet (Furaltadone; Furazolidone ) Penisilin Grubu-6 Adet (Amoxicillin; Ampicillin; Dicloxacillin; Nafcillin; Oxacillin; Penicillin G), Pleuromutilin Grubu-1 Adet (Tiamulin) Quinoxalin Grubu-2 Adet (Carbadox; Olaquindox ) Streptogramin Grubu -1 Adet (Virginamycin) Sulfanamid Grubu-10 Adet (Sulfachloropyridazine; Sulfadiazine; Sulfadimethoxine; Sulfadoxine; Sulfamerazine; Sulfamethazine; Sulfamethoxazole; Sulfapyridine;  Sulfaquinoxaline; Sulfathiazole) Tetrasiklin Grubu-4 Adet (Chlortetracycline; Doxycycline; Oxytetracycline; Tetracycline)</t>
  </si>
  <si>
    <t>Antibiyotik (Süt)</t>
  </si>
  <si>
    <r>
      <t xml:space="preserve">Seçilmiş Bazı Veteriner İlaçları Kalıntılarının Analizi- LC-MS/MS Metodu
Amfenikol Grubu-3 Adet (Chloramphenicol; Florfenicol; Thiamphenicol) , / Antihelmintikler Grubu-3 Adet( Levamisol; Thiabendazole 5 Hydroxy; Thiabendazole) ,/ Kinolon Grubu-9 Adet (Ciprofloxacin; Danofloxacin; Difloxacin; Enrofloxacin; Flumequin; Marbofloxacin; Nalidixic Acid; Oxolinic Acid; Sarafloxacin ) / Macrolit Grubu-2 Adet (Spiramycin; Tilmicosin; </t>
    </r>
    <r>
      <rPr>
        <sz val="11"/>
        <color rgb="FFFF0000"/>
        <rFont val="Times New Roman"/>
        <family val="1"/>
        <charset val="162"/>
      </rPr>
      <t>Neospiramycin; Tylosin; Erytromycin</t>
    </r>
    <r>
      <rPr>
        <sz val="11"/>
        <color theme="1"/>
        <rFont val="Times New Roman"/>
        <family val="1"/>
        <charset val="162"/>
      </rPr>
      <t xml:space="preserve">) / Nitrofuran Grubu-4 Adet (AHD; AMOZ; AOZ; SEM ) / Nitroimidazol Grubu-5 Adet (Dimetridazole; Ipronidazole Hyrodxy; Ipronidazole; Metronidazole; Ronidazole; </t>
    </r>
    <r>
      <rPr>
        <sz val="11"/>
        <color rgb="FFFF0000"/>
        <rFont val="Times New Roman"/>
        <family val="1"/>
        <charset val="162"/>
      </rPr>
      <t>HMMNI; Metronidazole Hydroxy</t>
    </r>
    <r>
      <rPr>
        <sz val="11"/>
        <color theme="1"/>
        <rFont val="Times New Roman"/>
        <family val="1"/>
        <charset val="162"/>
      </rPr>
      <t xml:space="preserve">) / Sulfanamid Grubu-10 Adet (Sulfachloropyridazine; Sulfadiazine; Sulfadimethoxine; Sulfadoxine; Sulfamerazine; Sulfamethazine; Sulfamethoxazole; Sulfapyridine;  Sulfaquinoxaline; Sulfathiazole ) / Tetrasiklin Grubu-4 Adet (Chlortetracycline; Doxycycline; Oxytetracycline; Tetracycline; </t>
    </r>
    <r>
      <rPr>
        <sz val="11"/>
        <color rgb="FFFF0000"/>
        <rFont val="Times New Roman"/>
        <family val="1"/>
        <charset val="162"/>
      </rPr>
      <t>4-epi-Tetracycline; 4-epi-Oxytetracycline; 4-epi-Chlortetracycline</t>
    </r>
    <r>
      <rPr>
        <sz val="11"/>
        <color theme="1"/>
        <rFont val="Times New Roman"/>
        <family val="1"/>
        <charset val="162"/>
      </rPr>
      <t>)/</t>
    </r>
    <r>
      <rPr>
        <sz val="11"/>
        <color rgb="FFFF0000"/>
        <rFont val="Times New Roman"/>
        <family val="1"/>
        <charset val="162"/>
      </rPr>
      <t xml:space="preserve">Penisilin Grubu 4 Adet (Dicloxacillin; Ampicillin; Cloxacillin; Oxacillin)/ Beta-laktam gr ubu-1 adet (Cefquinome) </t>
    </r>
    <r>
      <rPr>
        <sz val="11"/>
        <color theme="1"/>
        <rFont val="Times New Roman"/>
        <family val="1"/>
        <charset val="162"/>
      </rPr>
      <t xml:space="preserve">
</t>
    </r>
  </si>
  <si>
    <t>Antibiyotik
(Hayvan İçme Suyu)</t>
  </si>
  <si>
    <t xml:space="preserve">Seçilmiş Bazı Veteriner İlaçları Kalıntılarının Analizi- LC-MS/MS Metodu
Amfenikol Grubu-3 Adet (Chloramphenicol; Florfenicol; Thiamphenicol) / Antikoksidiyal grubu-11 Adet (Amprolium; Diclazuril; Halofuginone; Lasalocid; Maduramicin; Monensin; Narasin; Nicarbazin; Robenidine; Salinomycin; Toltrazuril.) / Diaminoprimidin Grubu-1 Adet (Trimethoprim ) / Kinolon Grubu -6 Adet (Ciprofloxacin; Danofloxacin; Difloxacin; Enrofloxacin; Flumequin; Sarafloxacin  ) / Linkozamid Grubu-1 Adet (Lincomycin) / Macrolit Grubu- 5 Adet (Erythromycin; Spiramycin; Tilmicosin; Tylosin; Tylvalosin) / Nitrofuran Grubu-3 Adet (Furaltadone; Furazolidone; Nitrofurantoin) / Penisilin Grubu-3 Adet ( Amoxicillin; Dicloxacillin; Penicillin G ) / Pleuromutilin Grubu-1 Adet (Tiamulin ) / Quinoxalin Grubu-2 Adet (Carbadox; Olaquindox) / Streptogramin Grubu -1 Adet (Virginamycin)/ Sulfanamid Grubu-10 Adet(Sulfachloropyridazine; Sulfadiazine; Sulfadimethoxine; Sulfadoxine; Sulfamerazine; Sulfamethazine, Sulfamethoxazole; Sulfapyridine;  Sulfaquinoxaline; Sulfathiazole) / Tetrasiklin Grubu-4 Adet (Chlortetracycline; Doxycycline ,Oxytetracycline; Tetracycline  </t>
  </si>
  <si>
    <t>Antibiyotik
(Kırmızı Et)</t>
  </si>
  <si>
    <r>
      <t xml:space="preserve">Seçilmiş Bazı Veteriner İlaçları Kalıntılarının Analizi-  LC-MS/MS Metodu
Amfenikol Grubu-2 Adet (hloramphenicol; Florfenicol ) / Antihelmentik  Grubu-5 Adet (Doramectin; Levamisole; Moxidectine; Thiabendazole-5-hydroxy; Thiabendazole) / Antikoksidiyal Grubu-6 Adet (Lasolacid; Maduramicine; Monensin; Narasin; Nicarbazine; </t>
    </r>
    <r>
      <rPr>
        <strike/>
        <sz val="11"/>
        <color rgb="FFFF0000"/>
        <rFont val="Times New Roman"/>
        <family val="1"/>
        <charset val="162"/>
      </rPr>
      <t>Toltrazuril,</t>
    </r>
    <r>
      <rPr>
        <sz val="11"/>
        <color rgb="FFFF0000"/>
        <rFont val="Times New Roman"/>
        <family val="1"/>
        <charset val="162"/>
      </rPr>
      <t xml:space="preserve"> Salinomycin</t>
    </r>
    <r>
      <rPr>
        <sz val="11"/>
        <color theme="1"/>
        <rFont val="Times New Roman"/>
        <family val="1"/>
        <charset val="162"/>
      </rPr>
      <t>) / Kinolon Grubu-9 Adet (Ciprofloxacin; Danofloxacin; Difloxacin; Enrofloxacin;  Flumequine;  Marbofloxacin;  Nalidixic Acid; Oxolinic Acid; Sarafloxacin ) / Makrolit Grubu-2 Adet (Spiramycin; Tilmicosin )  Nitroimidazol Grubu-6 Adet (Dimetridazole; Ipronidazole-hydroxy; Ipronidazole; Metronidazole; Metronidazole Hydroxy; Ronidazole) / NSAID Grubu-2 Adet ( Diclofenac; Meloxicam;) / Penisilin Grubu-</t>
    </r>
    <r>
      <rPr>
        <sz val="11"/>
        <color rgb="FFFF0000"/>
        <rFont val="Times New Roman"/>
        <family val="1"/>
        <charset val="162"/>
      </rPr>
      <t>7</t>
    </r>
    <r>
      <rPr>
        <sz val="11"/>
        <color theme="1"/>
        <rFont val="Times New Roman"/>
        <family val="1"/>
        <charset val="162"/>
      </rPr>
      <t xml:space="preserve"> Adet (Amoxicillin; Ampicillin; Cephapirin; Dicloxacillin; Penicilline G; Nafcillin; </t>
    </r>
    <r>
      <rPr>
        <sz val="11"/>
        <color rgb="FFFF0000"/>
        <rFont val="Times New Roman"/>
        <family val="1"/>
        <charset val="162"/>
      </rPr>
      <t>Oxacillin</t>
    </r>
    <r>
      <rPr>
        <sz val="11"/>
        <color theme="1"/>
        <rFont val="Times New Roman"/>
        <family val="1"/>
        <charset val="162"/>
      </rPr>
      <t>) / Sulfanamid Grubu-10 Adet (Sulfachloropyridazine; Sulfadiazine; Sulfadimethoxine; Sulfadoxine; Sulfamerazine; Sulfamethazine; Sulfamethoxazole; Sulfaquinoxaline; Sulfapyiridine; Sulfathiazole) / Tetrasiklin Grubu-4 Adet ( Chlortetracycline; Doxycycline;  Oxytetracycline;  Tetracycline)</t>
    </r>
  </si>
  <si>
    <t>Antibiyotik
(Kanatlı Kası)</t>
  </si>
  <si>
    <t>Seçilmiş Bazı Veteriner İlaçları Kalıntılarının Analizi- LC-MS/MS Metodu
Amfenikoller 3 Adet (Chloramphenicol; Florfenicol; Thiamfenicol) / Antikoksidiyaller 7 Adet (Amprolium; Decoquinate; Diclazuril;Halofuginone;  Monensin; Robenidine; Toltrazuril Sulfone ) / Avermectinler 3 Adet (Abamectin; Eprinomectin; Ivermectin) / Benzimidazoller  11 Adet (Albendazole; Albendazole Sulfone; Albendazole Sulfoxide; Albendazole-2-aminosulfone; Cambendazole;Flubendazole; Ketotriclabendazole; Levamisol; Thiabendazole; Thiabendazole-5-Hydroxy; Triclabendazole) / Diaminopridinler 1 Adet (Trimethoprim) / Kinolonlar 9 Adet (Ciprofloxacin; Danofloxacin; Difloxacin; Enrofloxacin; Flumequine;Marbofloxacin; Nalidixic Acid; Oxolinic Acid; Sarafloxacin) / Linkozamidler 1 Adet (Lincomycin) / Macrolidler 6 Adet (Erythromycin; Neospiramycin; Spiramycin; Tilmicosin; Tylosin; Tylvalosin;) / Nitroimidazoller 4 Adet(Ipronidazole Hydroxy;Metronidazole; Metronidazole Hydroxy; Ronidazole) / NSAID grubu 5 Adet(Carprofen; Diclofenac; Flunixin; Meloxicam;Phenylbutazone) / Penisilinler 7 Adet (Cephapirin; Cloxacillin; Dicloxacillin; Nafcillin; Oxacillin; Penicillin G (Benzylpenicillin); Phenoxymethyl Penicillin (Penicillin V)) / Quinoxalinler 1 Adet(3-Methylquinoxaline-2-carboxylic acid (MQCA)) / Sulfanamidler 10 Adet( Sulfachloropyridazine; Sulfadiazine; Sulfadimethoxine; Sulfadoxine; Sulfamerazine; Sulfamethazine; Sulfamethoxazole; Sulfapyridine;Sulfaquinoxaline; Sulfathiazole) / Tetrasiklinler 6 Adet (Doxycycline; Epitetracycline; Oxytetracycline; Tetracycline; 4-epi-Chlortetracycline; 4-epi-Oxytetracycline)</t>
  </si>
  <si>
    <t>Antibiyotik
Gıda (Süt tozu, Peyniraltı suyu tozu)</t>
  </si>
  <si>
    <t>Seçilmiş Veteriner İlaçları Kalıntı Tayini  LC-MS/MS Metodu
Macrolit Grubu-6 (Adet Erythromycin; Spiramycin; Neospiramycin; Tilmicosin; Tylosin; Tylvalosin ) / Kinolon Grubu-9 Adet ( Ciprofloxacin; Danofloxacin; Difloxacin; Enrofloxacin; Flumequin; Sarafloxacin; Marbofloxacin; Nalidixic Acid; Oxolinic Acid) / Linkozamid Grubu-1 Adet (Lincomycin)  /Sulfanamid Grubu-10 Adet (Sulfachloropyridazine; Sulfadiazine; Sulfadimethoxine; Sulfadoxine;Sulfamerazine; Sulfamethazine; Sulfamethoxazole; Sulfapyridine; Sulfaquinoxaline; Sulfathiazole)  /Diaminoprimidin Grubu-1 Adet (Trimethoprim )</t>
  </si>
  <si>
    <t>Antikoksidiyal 
(Yem ve Yem Katkı Maddeleri)</t>
  </si>
  <si>
    <t>Antikoksidiyal Grubu-12 Adet Amprolium; Diclazuril; Halofuginone; Lasalocid; Maduramicin; Monensin; Narasin; Nicarbazin; Robenidine; Salinomycin; Toltrazuril, Decoquinate</t>
  </si>
  <si>
    <t>Hormon
(Yem ve Yem Katkı Maddeleri)</t>
  </si>
  <si>
    <t>Seçilmiş Bazı Hormon ve Benzeri Madde Kalıntılarının Analizi LC-MS/MS Metodu
A3-Steroidler -7 Adet ( Testosterone; 17 Alfa methyltestosterone; Progesterone; Melengestrol acetate; Trenbolone acetate; Beta estradiol; Alfa estradiol))</t>
  </si>
  <si>
    <t>Hormon
(Kırmızı Et)</t>
  </si>
  <si>
    <t>Seçilmiş Bazı Hormon ve Benzeri Madde Kalıntılarının Analizi  LC-MS/MS Metodu
A1-Stilbenler- 3 Adet (Dienestrol; Diethylstilbestrol; Hexestrol) /  A3-Steroidler -3 Adet (17-alpha-Methyltestosterone; Melengestrolacetate; Trenbolone) / A4-Resorsilik asit laktonlar-6 Adet (Zearalanone; Zearalenone; Zeranol (Alfa Zearalanol); α-Zearalenol; β-Zearalanol (Taleranol);  β-Zearalenol; ) / A5-Betaagonistler-4 Adet (Cimbuterol; Clenbuterol; Mapenterol;Salbutamol)</t>
  </si>
  <si>
    <t>Hormon
(Balık)</t>
  </si>
  <si>
    <t>Seçilmiş Bazı Hormon ve Benzeri Madde Kalıntılarının Analizi LC-MS/MS Metodu
A1-Stilbenler- 3 Adet (Dienestrol; Diethylstilbestrol; Hexestrol) / A3-Steroidler -3 Adet (17-alpha-Methyltestosterone; Melengestrolcetate;Trenbolone) / A4-Resorsilik asit laktonlar-6 Adet (Zearalanone; Zearalenone; Zeranol (Alfa Zearalanol); α-Zearalenol; β-Zearalanol (Taleranol); β-Zearalenol)</t>
  </si>
  <si>
    <t>Hormon
(Kanatlı Kası)</t>
  </si>
  <si>
    <t>Seçilmiş Bazı Hormon ve Benzeri Madde Kalıntılarının Analizi LC-MS/MS Metodu
A1-Stilbenler- 3 Adet (Dienestrol; Diethylstilbestrol; Hexestrol) / A3-Steroidler -3 Adet (17-alpha-Methyltestosterone; Melengestrolacetate;Trenbolone) / A4-Resorsilik asit laktonlar-6 Adet (Zearalanone; Zearalenone; Zeranol (Alfa Zearalanol); α-Zearalenol; β-Zearalanol (Taleranol); β-Zearalenol)</t>
  </si>
  <si>
    <t>Laboratuvar Birimi: YEM VE YEM MADDELERİ BÖLÜM BAŞKANLIĞI (YEM)</t>
  </si>
  <si>
    <t>ADF (Acid Detergent Fiber) Değeri</t>
  </si>
  <si>
    <t xml:space="preserve">AOAC Official Method 973.18 (2000). </t>
  </si>
  <si>
    <t>Yem ve Yem Hammaddeleri</t>
  </si>
  <si>
    <t>YMB-VR-44</t>
  </si>
  <si>
    <t>ADL (Acid Detergent Lignin)</t>
  </si>
  <si>
    <t>YMB-VR-45</t>
  </si>
  <si>
    <t>Diğer Çeşitlerden Taneler/Yabancı tohumlar</t>
  </si>
  <si>
    <t>TS 3200</t>
  </si>
  <si>
    <t>Yem ve Yem Hammaddeleri; Yem Katkı Maddeleri</t>
  </si>
  <si>
    <t>Fiziksel</t>
  </si>
  <si>
    <t>Fosfor (P)</t>
  </si>
  <si>
    <t>29955 sayılı Resmi Gazete (Yemlerin Resmi Kontrolü İçin Numune Alma ve Analiz Metotlarına Dair Yönetmelik)</t>
  </si>
  <si>
    <t>Spektrofotometrik</t>
  </si>
  <si>
    <t>YMB-VR-12</t>
  </si>
  <si>
    <t>TS ISO 5984</t>
  </si>
  <si>
    <t>Gravimetrik</t>
  </si>
  <si>
    <t>YMB-VR-02</t>
  </si>
  <si>
    <t xml:space="preserve">Protein </t>
  </si>
  <si>
    <t>YMB-VR-41</t>
  </si>
  <si>
    <t xml:space="preserve">Ruminant Yemlerinde Metabolik Enerji </t>
  </si>
  <si>
    <t>Ham Protein, Ham Selüloz, Ham Yağ, Ham Kül, Kurumadde</t>
  </si>
  <si>
    <t>TS 9610:1991</t>
  </si>
  <si>
    <t>AOCS Ba 6a-05</t>
  </si>
  <si>
    <t>YMB-VR-04</t>
  </si>
  <si>
    <t>AOAC 962.09</t>
  </si>
  <si>
    <t>YMB-VR-40</t>
  </si>
  <si>
    <t>AOCS Am 5-04</t>
  </si>
  <si>
    <t>YMB-VR-33</t>
  </si>
  <si>
    <t>YMB-VR-05</t>
  </si>
  <si>
    <t>Hektolitre Ağırlığı</t>
  </si>
  <si>
    <t>YMB-VR-06</t>
  </si>
  <si>
    <t>Kuru Madde ve Nem/Rutubet</t>
  </si>
  <si>
    <t>YMB-VR-07</t>
  </si>
  <si>
    <t>TS EN ISO 712</t>
  </si>
  <si>
    <t xml:space="preserve">Tahıl Grubu Yem Hammaddeleri </t>
  </si>
  <si>
    <t>YMB-VR-52</t>
  </si>
  <si>
    <t>NDF (Neutral Detergent Fibre)</t>
  </si>
  <si>
    <t>TS EN ISO 16472:2006</t>
  </si>
  <si>
    <t>YMB-VR-46</t>
  </si>
  <si>
    <t>Yemlerin Resmi Kontrolü İçin Numune Alma ve Analiz Metotlarına Dair Yönetmelik. RG 21.01.2017/29955.</t>
  </si>
  <si>
    <t>Hayvansal Ve Bitkisel Yağlarda</t>
  </si>
  <si>
    <t>YMB-VR-62</t>
  </si>
  <si>
    <t>Polarimetre</t>
  </si>
  <si>
    <t>YMB-VR-10</t>
  </si>
  <si>
    <t>TS 6183</t>
  </si>
  <si>
    <t>YMB-VR-53</t>
  </si>
  <si>
    <t>Oleik Asit cinsinden</t>
  </si>
  <si>
    <t>TS EN ISO 660</t>
  </si>
  <si>
    <t>Titrimetrik</t>
  </si>
  <si>
    <t>YMB-VR-57</t>
  </si>
  <si>
    <t xml:space="preserve">TS EN ISO 3960. </t>
  </si>
  <si>
    <t>YMB-VR-56</t>
  </si>
  <si>
    <t>Suda Çözünebilir Klorür (Cl⁻)</t>
  </si>
  <si>
    <t>Akyıldız, 1968. Yemler Bilgisi Laboratuvar Kılavuzu, sayfa 133-134.</t>
  </si>
  <si>
    <t>Titrimetirk</t>
  </si>
  <si>
    <t>YMB-VR-13</t>
  </si>
  <si>
    <t>YMB-VR-11</t>
  </si>
  <si>
    <t xml:space="preserve">Kanatlı Yemlerinde Metabolik Enerji </t>
  </si>
  <si>
    <t>Toplam Şeker, Ham Protein, Ham Yağ, Nişasta, Kurumadde</t>
  </si>
  <si>
    <t>Toplam Yağ Tayini</t>
  </si>
  <si>
    <t>İşletme İçi Metot –“YMB-TL-33”, Rev:002/27.06.2018 (ANKOM Asit Hidroliz Aplikasyon Notundan Modifiye Edilmiştir)</t>
  </si>
  <si>
    <t>Üre</t>
  </si>
  <si>
    <t>TS 10338</t>
  </si>
  <si>
    <t>YMB-VR-14</t>
  </si>
  <si>
    <t>Üreaz</t>
  </si>
  <si>
    <t xml:space="preserve">TS 4707 ISO 5506 </t>
  </si>
  <si>
    <t>Soya Fasulyesi Ürünlerinde</t>
  </si>
  <si>
    <t>YMB-VR-15</t>
  </si>
  <si>
    <t>Yem Bileşenleri/İçeriği/Ham Madde Tespiti</t>
  </si>
  <si>
    <t>Yem Mikroskopisi ve Kalite Kontrol El Kitabı:2008</t>
  </si>
  <si>
    <t>Mikroskobik</t>
  </si>
  <si>
    <t>Laboratuvar Birimi: YAĞ VE YAĞ TEKNOLOJİLERİ BİRİMİ (YTB)</t>
  </si>
  <si>
    <t>Yağ Asitleri Kompozisyonu</t>
  </si>
  <si>
    <t xml:space="preserve">Yağ Asitleri Kompozisyonu </t>
  </si>
  <si>
    <t>EC NO 796/2002</t>
  </si>
  <si>
    <t>Bitkisel yağlar</t>
  </si>
  <si>
    <t>YTB-VR-02</t>
  </si>
  <si>
    <t>Sabunlaşma Sayısı</t>
  </si>
  <si>
    <t>TS EN ISO 3657</t>
  </si>
  <si>
    <t>YTB-VR-12</t>
  </si>
  <si>
    <t>İyot Sayısı</t>
  </si>
  <si>
    <t>TS EN ISO 3961</t>
  </si>
  <si>
    <t>YTB-VR-08</t>
  </si>
  <si>
    <t>TS EN ISO 3960</t>
  </si>
  <si>
    <t>YTB-VR-10</t>
  </si>
  <si>
    <t>Kırılma İndisi</t>
  </si>
  <si>
    <t>TS EN ISO 6320</t>
  </si>
  <si>
    <t>YTB-VR-07</t>
  </si>
  <si>
    <t>Erusik Asit cinsinden , Laurik Asit cinsinden, Oleik Asit cinsinden, Palmitik Asit cinsinden</t>
  </si>
  <si>
    <t>TS 894 TS EN ISO 660</t>
  </si>
  <si>
    <t>Hayvansal ve Bitkisel yağlar</t>
  </si>
  <si>
    <t>YTB-VR-26</t>
  </si>
  <si>
    <t>3-MCPD ve Glisidil Yağ Esterleri</t>
  </si>
  <si>
    <t>3-MCPD (3-monochloropropane-1,2-diol/3-chloropropane-1,2-diol)</t>
  </si>
  <si>
    <t>DGF C-VI 18 (10)</t>
  </si>
  <si>
    <t>Gıdalar (hidrolize bitkisel protein hariç)</t>
  </si>
  <si>
    <t>YTB-VR-01</t>
  </si>
  <si>
    <t>500 ml/ gr</t>
  </si>
  <si>
    <t>Acılık/Ransidite</t>
  </si>
  <si>
    <t>Kreis Değeri</t>
  </si>
  <si>
    <t>TS 2589</t>
  </si>
  <si>
    <t>YTB-VR-06</t>
  </si>
  <si>
    <t>Etil Alkol/Etanol</t>
  </si>
  <si>
    <t>AOAC 984.14</t>
  </si>
  <si>
    <t>alkollü/alkolsüz içecekler</t>
  </si>
  <si>
    <t>YTB-VR-28</t>
  </si>
  <si>
    <t>Hacmen Alkol</t>
  </si>
  <si>
    <t>TGK 2017/9</t>
  </si>
  <si>
    <t>alkollü içecekler</t>
  </si>
  <si>
    <t>YTB-VR-29</t>
  </si>
  <si>
    <t>Alkol Metil Alkol/Metanol</t>
  </si>
  <si>
    <t>yüksek alkollü içecekler</t>
  </si>
  <si>
    <t>YTB-VR-20</t>
  </si>
  <si>
    <t>Asit Sayısı</t>
  </si>
  <si>
    <t>Bitkisel yağlar/ekstrakte edilen yağlar</t>
  </si>
  <si>
    <t>YTB-VR-03</t>
  </si>
  <si>
    <t>Çözünmeyen Safsızlıklar/Eterde Çözünmeyen Yabancı Madde</t>
  </si>
  <si>
    <t>TS EN ISO 663</t>
  </si>
  <si>
    <t xml:space="preserve">Bitkisel yağlar  </t>
  </si>
  <si>
    <t>YTB-VR-05</t>
  </si>
  <si>
    <t>Erime/Kayma Noktası</t>
  </si>
  <si>
    <t>TS 2812</t>
  </si>
  <si>
    <t>margarin</t>
  </si>
  <si>
    <t>YTB-VR-04</t>
  </si>
  <si>
    <t>Gliseril Monopalmitat</t>
  </si>
  <si>
    <t>TGK  2014/53</t>
  </si>
  <si>
    <t>Zeytinyağı</t>
  </si>
  <si>
    <t>YTB-VR-23</t>
  </si>
  <si>
    <t>Özgül Absorbans/Soğurma</t>
  </si>
  <si>
    <t>Delta E,  E (232 nm),  E (270 nm)</t>
  </si>
  <si>
    <t>TS EN ISO 3656</t>
  </si>
  <si>
    <t>YTB-VR-16</t>
  </si>
  <si>
    <t>Rafine Bitkisel Yağ</t>
  </si>
  <si>
    <t>Stigmastadien</t>
  </si>
  <si>
    <t>Naturel sızma zeytinyağı</t>
  </si>
  <si>
    <t>YTB-VR-19</t>
  </si>
  <si>
    <t>Nem/Rutubet, Kuru madde</t>
  </si>
  <si>
    <t>TS EN ISO 662</t>
  </si>
  <si>
    <t>YTB-VR-25</t>
  </si>
  <si>
    <t>Sabun Miktarı</t>
  </si>
  <si>
    <t>TS 5038</t>
  </si>
  <si>
    <t>YTB-VR-11</t>
  </si>
  <si>
    <t>Sabunlaşmayan Madde</t>
  </si>
  <si>
    <t>TS 4963</t>
  </si>
  <si>
    <t>YTB-VR-13</t>
  </si>
  <si>
    <t xml:space="preserve">Serbest Yağ Asitliği (FFA) Erusik Asit cinsinden Laurik Asit Oleik Asit  Palmitik Asit </t>
  </si>
  <si>
    <t>Gıdalar (ekstrakte edilen yağlar)</t>
  </si>
  <si>
    <t>YTB-VR-21</t>
  </si>
  <si>
    <t>Tohum Yağlarının Tespiti</t>
  </si>
  <si>
    <t>ECN 42 Farkı</t>
  </si>
  <si>
    <t>YTB-VR-18</t>
  </si>
  <si>
    <t>Yağ Asidi Esterleri</t>
  </si>
  <si>
    <t>FAEE</t>
  </si>
  <si>
    <t>YTB-VR-17</t>
  </si>
  <si>
    <t xml:space="preserve">Vaks/Mumsu Madde (C40+C42+C44+C46)  Vaks/Mumsu Madde (C42+C44+C46) </t>
  </si>
  <si>
    <t>YTB-VR-22</t>
  </si>
  <si>
    <t>doymuş, doymamış, trans yağlar, omega3, omega6, omega9</t>
  </si>
  <si>
    <t>YTB-VR-32</t>
  </si>
  <si>
    <t xml:space="preserve"> Bitkisel Yağ</t>
  </si>
  <si>
    <t>TS 7501,7503</t>
  </si>
  <si>
    <t>Süt ve süt ürünleri</t>
  </si>
  <si>
    <t>YTB-VR-14</t>
  </si>
  <si>
    <t>Süt Yağı Harici Yağ</t>
  </si>
  <si>
    <t>TS EN ISO 17678</t>
  </si>
  <si>
    <t>Krema, tereyağı</t>
  </si>
  <si>
    <t>YTB-VR-15</t>
  </si>
  <si>
    <t>Squalen</t>
  </si>
  <si>
    <t>Biyofenol</t>
  </si>
  <si>
    <t xml:space="preserve"> Toplam Biyofenol (Tyrosol Cinsinden)</t>
  </si>
  <si>
    <t>COI/T.20/Doc No 29, 2017</t>
  </si>
  <si>
    <t xml:space="preserve">Denaturant </t>
  </si>
  <si>
    <t>Tersiyer Butil Alkol (TBA, Tersiyer Butanol)</t>
  </si>
  <si>
    <t>TGK 2017/9, IS 4117:2008</t>
  </si>
  <si>
    <t xml:space="preserve">Raf ömrü </t>
  </si>
  <si>
    <t>Oksidatif Stabilite</t>
  </si>
  <si>
    <t xml:space="preserve">• TS EN ISO 6886 • Metrohm Uygulama Notu 204/2e </t>
  </si>
  <si>
    <t>1049,76
 x
 parametre sayısı</t>
  </si>
  <si>
    <t>2209,68
 x
   Parametre sayısı</t>
  </si>
  <si>
    <t>Yapı Tayini
FT-IR(Fourier Dönüşümlü Kızılötesi Spektroskopisi)
Metodu</t>
  </si>
  <si>
    <t>Aluminyum (Al), Arsenik (As), Bakır (Cu), Civa (Hg), Çinko (Zn), Demir (Fe), Kadmiyum (Cd), Kalay (Sn), Kalsiyum (Ca), Kurşun (Pb), Magnezyum (Mg), Potasyum (K), Sodyum (Na)</t>
  </si>
  <si>
    <t>MZIR098 Mısır Tip Belirleme ve Miktar Analizi
Real Time PCR Metodu
Ön işlem: DNA Ekstraksiyonu</t>
  </si>
  <si>
    <t>SYHT0H2 Soya Tip Belirleme ve Miktar Analizi
Real Time PCR Metodu
Ön işlem: DNA Ekstraksiyonu</t>
  </si>
  <si>
    <t xml:space="preserve">GHB 811 Pamuk Tip Belirleme ve Miktar Analizi                 
Real Time PCR Metodu
Ön İşlem: DNA Ekstraksiyonu
</t>
  </si>
  <si>
    <t xml:space="preserve">GMB 151 Soya  Tip Belirleme ve Miktar Analizi                 
Real Time PCR Metodu
Ön İşlem: DNA Ekstraksiyonu
</t>
  </si>
  <si>
    <t xml:space="preserve">DP-073496-4 Kanola  Tip Belirleme ve Miktar Analizi                 
Real Time PCR Metodu
Ön İşlem: DNA Ekstraksiyonu
</t>
  </si>
  <si>
    <t xml:space="preserve">MON 87429 Mısır  Tip Belirleme ve Miktar Analizi                 
Real Time PCR Metodu
Ön İşlem: DNA Ekstraksiyonu
</t>
  </si>
  <si>
    <t xml:space="preserve">MON 95379 Mısır Tip Belirleme ve Miktar Analizi                 
Real Time PCR Metodu
Ön İşlem: DNA Ekstraksiyonu
</t>
  </si>
  <si>
    <t xml:space="preserve">MON 94100 Kanola Tip Belirleme ve Miktar Analizi                 
Real Time PCR Metodu
Ön İşlem: DNA Ekstraksiyonu
</t>
  </si>
  <si>
    <t>BBB-TL-109</t>
  </si>
  <si>
    <t>BBB-TL-110</t>
  </si>
  <si>
    <t>BBB-TL-111</t>
  </si>
  <si>
    <t>BBB-TL-112</t>
  </si>
  <si>
    <t>BBB-TL-113</t>
  </si>
  <si>
    <t>BBB-TL-117</t>
  </si>
  <si>
    <t>BBB-TL-118</t>
  </si>
  <si>
    <t>BBB-TL-119</t>
  </si>
  <si>
    <t>1­ 3</t>
  </si>
  <si>
    <t>1001 gr</t>
  </si>
  <si>
    <t>1002 gr</t>
  </si>
  <si>
    <t>1003 gr</t>
  </si>
  <si>
    <t>1004 gr</t>
  </si>
  <si>
    <t>1005 gr</t>
  </si>
  <si>
    <t>1006 gr</t>
  </si>
  <si>
    <t>1007 gr</t>
  </si>
  <si>
    <t>1008 gr</t>
  </si>
  <si>
    <t>1296
+
((ikinci ve sonraki her bir element)* 200,00 TL)</t>
  </si>
  <si>
    <t>1555,20 +
((ikinci ve sonraki her bir element) *240</t>
  </si>
  <si>
    <t>Her bir Parametre  için = 1557,00</t>
  </si>
  <si>
    <t>1868,40
x
 Parametre sayısı</t>
  </si>
  <si>
    <t>İlk Parametre = 1006,02 Sonraki Parametre = 150,00</t>
  </si>
  <si>
    <t>1207,23 parametre sayısı *180,00</t>
  </si>
  <si>
    <t>Tip= 2000,00
Mik = 5500,00</t>
  </si>
  <si>
    <t>Tip=2400,00
Mik=6600,00</t>
  </si>
  <si>
    <t>ET, SÜT, YUMURTA VE BAL</t>
  </si>
  <si>
    <t>KLORAMFENİKOL</t>
  </si>
  <si>
    <t>ANTİBİYOTİK</t>
  </si>
  <si>
    <t>ET, BALIK, SÜT, YUMURTA VE KARİDES</t>
  </si>
  <si>
    <t xml:space="preserve">NİTROFURAN (AOZ) </t>
  </si>
  <si>
    <t>Elisa</t>
  </si>
  <si>
    <t>Fiyat listesi sırano</t>
  </si>
  <si>
    <t>Hesaplama :  Yapılacak analizde başka bir analizden elde edilecek sonuçlar/veriler kullanılacak ise söz konusu analizlere ait ücretler de ayrıca tahsil edilecektir. (rutubet, tuz, yağ, GDO, migrasyon vb.)</t>
  </si>
  <si>
    <t>Enterobacteriaceae (koloni sayım metodu)</t>
  </si>
  <si>
    <t>Enterobacteriaceae (zenginleştirmeli saptama metodu)</t>
  </si>
  <si>
    <t>ISO 15213-2</t>
  </si>
  <si>
    <t>ISO 15213-1</t>
  </si>
  <si>
    <t xml:space="preserve"> Campylobacter spp. sayımı</t>
  </si>
  <si>
    <t>Campylobacter spp. sayımı</t>
  </si>
  <si>
    <t>ISO 10272-2</t>
  </si>
  <si>
    <t>200g</t>
  </si>
  <si>
    <t>ELISA</t>
  </si>
  <si>
    <t xml:space="preserve">Polisiklik Aromatik Hidrokarbonlar (PAH) [Benzo (a) Pyrene, </t>
  </si>
  <si>
    <t>AOAC Official Method 990.03</t>
  </si>
  <si>
    <t>Et Kemik Unu</t>
  </si>
  <si>
    <t>Commison Regülation (EC) No 152/2009</t>
  </si>
  <si>
    <t>ANKOM Aplikasyon Notları. Acid Detergent Fiber in Feeds. Filter Bag Tecnique</t>
  </si>
  <si>
    <t>ANKOM Aplikasyon Notları. Neutral Detergent Fiber in Feeds. Filter Bag Tecnique.</t>
  </si>
  <si>
    <t>AOAC Official Method 960.52</t>
  </si>
  <si>
    <t>2--35</t>
  </si>
  <si>
    <t>Spesifik Migrasyon Analizleri –Fitalat Analizi
(BBP/ Butylbenzylphthalate,
DBP/ Dibutylphthalate,
DEHP/ Di-(2-ethylhexyl) phthalate,
DIDP/ Di-isodecylphthalate,
DINP/ Di-iso-nonylphthalate
DNOP/ Di-n-octyl phthalate
DIBP/ Diisobutyl phthalate
DEP/ Diethyl phthalate
GC-MS Metodu</t>
  </si>
  <si>
    <t>İşletme İçi Metot-“ALB-TL-19 Rev. No 03”, (-TS EN 13130-1 -EUR 24387 EN 2010 - EUR 23972 EN 2009 -EUR 24105 EN-1st edition 2009 -EN 14372:2004’den Modifiye edilmiştir)</t>
  </si>
  <si>
    <t>Buharlaşabilen Gıda Benzerlerinde Toplam Migrasyon Analizi</t>
  </si>
  <si>
    <t>TS EN 1186-3:2022 Metot 1 (Tam Daldırma) Metot 2 (Hücre) Metot 3 (Torba) Metot 4 (Ters Torba) Metot 5 (Doldurma)</t>
  </si>
  <si>
    <t>Buharlaşabilen Gıda Benzerlerinde Toplam Migrasyon Analizi (Tekrarlı kullanılan ürünler)</t>
  </si>
  <si>
    <t>TS EN 1186-3:2022 Metot 1 (Tam Daldırma)Metot 2 (Hücre) Metot 3 (Torba) Metot 4 (Ters Torba) Metot 5 (Doldurma)</t>
  </si>
  <si>
    <r>
      <t xml:space="preserve">
</t>
    </r>
    <r>
      <rPr>
        <b/>
        <i/>
        <sz val="11"/>
        <color theme="1"/>
        <rFont val="Times New Roman"/>
        <family val="1"/>
        <charset val="162"/>
      </rPr>
      <t>Evet</t>
    </r>
  </si>
  <si>
    <r>
      <rPr>
        <b/>
        <i/>
        <sz val="11"/>
        <color theme="1"/>
        <rFont val="Times New Roman"/>
        <family val="1"/>
        <charset val="162"/>
      </rPr>
      <t>2--35</t>
    </r>
    <r>
      <rPr>
        <b/>
        <i/>
        <strike/>
        <sz val="11"/>
        <color theme="1"/>
        <rFont val="Times New Roman"/>
        <family val="1"/>
        <charset val="162"/>
      </rPr>
      <t xml:space="preserve">
</t>
    </r>
  </si>
  <si>
    <t>Her bir Parametre  için = 4226,00</t>
  </si>
  <si>
    <t>5072,00
x
 Parametre sayısı</t>
  </si>
  <si>
    <t>Toplam Migrasyon (Bitkisel Yağ Simulantı-D2) (Tekrarlı kullanılan ürünler)</t>
  </si>
  <si>
    <t>TS EN 1186-2</t>
  </si>
  <si>
    <t>5--35</t>
  </si>
  <si>
    <r>
      <t xml:space="preserve">Hormon </t>
    </r>
    <r>
      <rPr>
        <sz val="11"/>
        <color theme="0"/>
        <rFont val="Times New Roman"/>
        <family val="1"/>
        <charset val="162"/>
      </rPr>
      <t>(Bu analiz durdurulmuştur.)</t>
    </r>
  </si>
  <si>
    <t>Kromatografik  
LC QTOF MS</t>
  </si>
  <si>
    <t>150 g+200 dm²</t>
  </si>
  <si>
    <t>Gıda ile Temas Eden Plastik  Madde ve Malzemelerde Ba,Co,Cu,Fe,Li,Mn,Zn,Al,Ni Analizi</t>
  </si>
  <si>
    <t>Gıda ile Temas Eden Seramik ve Cam Madde ve Malzemelerde Kadmiyum(Cd) ve Kurşun (Pb) Analizi</t>
  </si>
  <si>
    <t>Yemlerde Metal Kalıntıları Tayini (Aluminyum (Al), Arsenik (As), Bakır (Cu), Civa (Hg), Çinko (Zn), Demir (Fe), Kadmiyum (Cd), Kalay (Sn), Kalsiyum (Ca), Kurşun (Pb), Magnezyum (Mg), Potasyum (K), Sodyum (Na)
ICP-MS Metodu)</t>
  </si>
  <si>
    <t>Gıdalarda Metal Kalıntıları(Se, P) Tayini</t>
  </si>
  <si>
    <t>Gıda Katkı Maddelerinde Metal Kalıntıları Tayini</t>
  </si>
  <si>
    <t>Gıda ile Temas Eden Kağıt Esaslı Madde ve Malzemelerde Kurşun, Arsenik ve Titanyum Tayini</t>
  </si>
  <si>
    <t>Gıda ile Temas Eden Kaplamasız Alüminyum  Madde ve Malzemelerde Alüminyum(Al) Analizi</t>
  </si>
  <si>
    <t>İşletme İçi Metot-“ALB-TL-06 Rev. No 01”,
(-BIO-RAD Sadtler Spectral Databases Library Polymers Vol.2
-Perkin Elmer FTIR Spectrum Two Kullanma Kılavuzu.
-Anonim, 1999. Polymer Data Handbook, Oxford Universitesi Yayınlarından Modifiye edilmiştir)</t>
  </si>
  <si>
    <t>2 -  15</t>
  </si>
  <si>
    <r>
      <t xml:space="preserve">Kalay Kaplama Kalınlığı Ölçümü 
</t>
    </r>
    <r>
      <rPr>
        <sz val="12"/>
        <rFont val="Times New Roman"/>
        <family val="1"/>
        <charset val="162"/>
      </rPr>
      <t xml:space="preserve">(Tüm Yüzeyler İçin) </t>
    </r>
  </si>
  <si>
    <r>
      <t xml:space="preserve">Kalay Kaplama Kalınlığı Ölçümü 
</t>
    </r>
    <r>
      <rPr>
        <sz val="12"/>
        <color theme="1"/>
        <rFont val="Times New Roman"/>
        <family val="1"/>
        <charset val="162"/>
      </rPr>
      <t xml:space="preserve">(Bir Yüzey İçin) </t>
    </r>
  </si>
  <si>
    <r>
      <t>Toplam Migrasyon (Bitkisel Yağ Simulantı-</t>
    </r>
    <r>
      <rPr>
        <sz val="11"/>
        <rFont val="Times New Roman"/>
        <family val="1"/>
        <charset val="162"/>
      </rPr>
      <t>D2</t>
    </r>
    <r>
      <rPr>
        <sz val="11"/>
        <color theme="1"/>
        <rFont val="Times New Roman"/>
        <family val="1"/>
        <charset val="16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</si>
</sst>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Calibri"/>
      <family val="2"/>
      <charset val="162"/>
      <scheme val="minor"/>
    </font>
    <font>
      <b/>
      <sz val="16"/>
      <color theme="1"/>
      <name val="Times New Roman"/>
      <family val="1"/>
      <charset val="162"/>
    </font>
    <font>
      <sz val="11"/>
      <color theme="1"/>
      <name val="Times New Roman"/>
      <family val="1"/>
      <charset val="162"/>
    </font>
    <font>
      <b/>
      <sz val="11"/>
      <name val="Times New Roman"/>
      <family val="1"/>
      <charset val="162"/>
    </font>
    <font>
      <b/>
      <sz val="10"/>
      <name val="Times New Roman"/>
      <family val="1"/>
      <charset val="162"/>
    </font>
    <font>
      <b/>
      <sz val="9"/>
      <name val="Times New Roman"/>
      <family val="1"/>
      <charset val="162"/>
    </font>
    <font>
      <b/>
      <sz val="11"/>
      <color rgb="FF333333"/>
      <name val="Times New Roman"/>
      <family val="1"/>
      <charset val="162"/>
    </font>
    <font>
      <sz val="11"/>
      <name val="Times New Roman"/>
      <family val="1"/>
      <charset val="162"/>
    </font>
    <font>
      <sz val="12"/>
      <name val="Times New Roman"/>
      <family val="1"/>
      <charset val="162"/>
    </font>
    <font>
      <sz val="9"/>
      <color theme="1"/>
      <name val="Times New Roman"/>
      <family val="1"/>
      <charset val="162"/>
    </font>
    <font>
      <sz val="9"/>
      <color rgb="FF333333"/>
      <name val="Times New Roman"/>
      <family val="1"/>
      <charset val="162"/>
    </font>
    <font>
      <sz val="11"/>
      <color rgb="FF333333"/>
      <name val="Times New Roman"/>
      <family val="1"/>
      <charset val="162"/>
    </font>
    <font>
      <b/>
      <sz val="11"/>
      <color rgb="FF000000"/>
      <name val="Times New Roman"/>
      <family val="1"/>
      <charset val="162"/>
    </font>
    <font>
      <b/>
      <sz val="10"/>
      <color rgb="FF333333"/>
      <name val="Times New Roman"/>
      <family val="1"/>
      <charset val="162"/>
    </font>
    <font>
      <sz val="10"/>
      <color theme="1"/>
      <name val="Times New Roman"/>
      <family val="1"/>
      <charset val="162"/>
    </font>
    <font>
      <sz val="10"/>
      <color rgb="FF333333"/>
      <name val="Times New Roman"/>
      <family val="1"/>
      <charset val="162"/>
    </font>
    <font>
      <b/>
      <sz val="6"/>
      <name val="Times New Roman"/>
      <family val="1"/>
      <charset val="162"/>
    </font>
    <font>
      <sz val="8"/>
      <color theme="1"/>
      <name val="Times New Roman"/>
      <family val="1"/>
      <charset val="162"/>
    </font>
    <font>
      <sz val="8"/>
      <name val="Times New Roman"/>
      <family val="1"/>
      <charset val="162"/>
    </font>
    <font>
      <sz val="10"/>
      <name val="Times New Roman"/>
      <family val="1"/>
      <charset val="162"/>
    </font>
    <font>
      <sz val="12"/>
      <color theme="1"/>
      <name val="Times New Roman"/>
      <family val="1"/>
      <charset val="162"/>
    </font>
    <font>
      <sz val="11"/>
      <color rgb="FF0000FF"/>
      <name val="Tahoma"/>
      <family val="2"/>
      <charset val="162"/>
    </font>
    <font>
      <sz val="11"/>
      <name val="Tahoma"/>
      <family val="2"/>
      <charset val="162"/>
    </font>
    <font>
      <b/>
      <sz val="11"/>
      <color rgb="FF0000FF"/>
      <name val="Tahoma"/>
      <family val="2"/>
      <charset val="162"/>
    </font>
    <font>
      <sz val="6"/>
      <color theme="1"/>
      <name val="Times New Roman"/>
      <family val="1"/>
      <charset val="162"/>
    </font>
    <font>
      <sz val="14"/>
      <color theme="1"/>
      <name val="Times New Roman"/>
      <family val="1"/>
      <charset val="162"/>
    </font>
    <font>
      <sz val="11"/>
      <color rgb="FFFF0000"/>
      <name val="Times New Roman"/>
      <family val="1"/>
      <charset val="162"/>
    </font>
    <font>
      <sz val="10"/>
      <color rgb="FFFF0000"/>
      <name val="Times New Roman"/>
      <family val="1"/>
      <charset val="162"/>
    </font>
    <font>
      <b/>
      <sz val="16"/>
      <color rgb="FFFF0000"/>
      <name val="Times New Roman"/>
      <family val="1"/>
      <charset val="162"/>
    </font>
    <font>
      <b/>
      <sz val="12"/>
      <color theme="1"/>
      <name val="Times New Roman"/>
      <family val="1"/>
      <charset val="162"/>
    </font>
    <font>
      <vertAlign val="subscript"/>
      <sz val="11"/>
      <name val="Times New Roman"/>
      <family val="1"/>
      <charset val="162"/>
    </font>
    <font>
      <b/>
      <sz val="14"/>
      <color theme="1"/>
      <name val="Times New Roman"/>
      <family val="1"/>
      <charset val="162"/>
    </font>
    <font>
      <b/>
      <sz val="8"/>
      <name val="Times New Roman"/>
      <family val="1"/>
      <charset val="162"/>
    </font>
    <font>
      <b/>
      <sz val="8"/>
      <color rgb="FF333333"/>
      <name val="Times New Roman"/>
      <family val="1"/>
      <charset val="162"/>
    </font>
    <font>
      <vertAlign val="subscript"/>
      <sz val="11"/>
      <color theme="1"/>
      <name val="Times New Roman"/>
      <family val="1"/>
      <charset val="162"/>
    </font>
    <font>
      <vertAlign val="superscript"/>
      <sz val="11"/>
      <color theme="1"/>
      <name val="Times New Roman"/>
      <family val="1"/>
      <charset val="162"/>
    </font>
    <font>
      <b/>
      <sz val="11"/>
      <color theme="1"/>
      <name val="Times New Roman"/>
      <family val="1"/>
      <charset val="162"/>
    </font>
    <font>
      <b/>
      <sz val="10"/>
      <color theme="1"/>
      <name val="Times New Roman"/>
      <family val="1"/>
      <charset val="162"/>
    </font>
    <font>
      <strike/>
      <sz val="11"/>
      <color rgb="FFFF0000"/>
      <name val="Times New Roman"/>
      <family val="1"/>
      <charset val="162"/>
    </font>
    <font>
      <sz val="9"/>
      <color rgb="FF000000"/>
      <name val="Tahoma"/>
      <family val="2"/>
      <charset val="162"/>
    </font>
    <font>
      <b/>
      <i/>
      <sz val="11"/>
      <color theme="1"/>
      <name val="Times New Roman"/>
      <family val="1"/>
      <charset val="162"/>
    </font>
    <font>
      <b/>
      <i/>
      <strike/>
      <sz val="11"/>
      <color theme="1"/>
      <name val="Times New Roman"/>
      <family val="1"/>
      <charset val="162"/>
    </font>
    <font>
      <sz val="11"/>
      <color theme="0"/>
      <name val="Times New Roman"/>
      <family val="1"/>
      <charset val="16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7" fillId="0" borderId="0"/>
    <xf numFmtId="0" fontId="39" fillId="0" borderId="0">
      <alignment horizontal="left" vertical="top"/>
    </xf>
  </cellStyleXfs>
  <cellXfs count="179">
    <xf numFmtId="0" fontId="0" fillId="0" borderId="0" xfId="0"/>
    <xf numFmtId="0" fontId="2" fillId="0" borderId="0" xfId="0" applyFont="1" applyFill="1" applyAlignment="1">
      <alignmen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4" fontId="3" fillId="0" borderId="4" xfId="0" applyNumberFormat="1" applyFont="1" applyFill="1" applyBorder="1" applyAlignment="1">
      <alignment horizontal="right" vertical="center" wrapText="1"/>
    </xf>
    <xf numFmtId="4" fontId="6" fillId="0" borderId="4" xfId="0" applyNumberFormat="1" applyFont="1" applyFill="1" applyBorder="1" applyAlignment="1">
      <alignment horizontal="righ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4" fontId="2" fillId="0" borderId="4" xfId="0" applyNumberFormat="1" applyFont="1" applyBorder="1" applyAlignment="1">
      <alignment horizontal="right" vertical="center" wrapText="1"/>
    </xf>
    <xf numFmtId="0" fontId="2" fillId="0" borderId="0" xfId="0" applyFont="1" applyAlignment="1">
      <alignment vertical="center" wrapText="1"/>
    </xf>
    <xf numFmtId="0" fontId="2" fillId="0" borderId="4" xfId="0" applyFont="1" applyBorder="1" applyAlignment="1">
      <alignment vertical="center" wrapText="1"/>
    </xf>
    <xf numFmtId="4" fontId="2" fillId="0" borderId="4" xfId="0" applyNumberFormat="1" applyFont="1" applyBorder="1" applyAlignment="1">
      <alignment horizontal="center" vertical="center" wrapText="1"/>
    </xf>
    <xf numFmtId="4" fontId="8" fillId="3" borderId="4" xfId="0" applyNumberFormat="1" applyFont="1" applyFill="1" applyBorder="1" applyAlignment="1">
      <alignment vertical="center" wrapText="1"/>
    </xf>
    <xf numFmtId="0" fontId="2" fillId="2" borderId="4" xfId="0" applyFont="1" applyFill="1" applyBorder="1" applyAlignment="1">
      <alignment horizontal="left"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4" fontId="9" fillId="0" borderId="0" xfId="0" applyNumberFormat="1" applyFont="1" applyAlignment="1">
      <alignment horizontal="right" vertical="center" wrapText="1"/>
    </xf>
    <xf numFmtId="4" fontId="10" fillId="0" borderId="0" xfId="0" applyNumberFormat="1" applyFont="1" applyFill="1" applyBorder="1" applyAlignment="1">
      <alignment horizontal="right" vertical="center" wrapText="1"/>
    </xf>
    <xf numFmtId="4" fontId="2" fillId="0" borderId="0" xfId="0" applyNumberFormat="1" applyFont="1" applyAlignment="1">
      <alignment horizontal="right" vertical="center" wrapText="1"/>
    </xf>
    <xf numFmtId="4" fontId="11" fillId="0" borderId="0" xfId="0" applyNumberFormat="1" applyFont="1" applyFill="1" applyBorder="1" applyAlignment="1">
      <alignment horizontal="right" vertical="center" wrapText="1"/>
    </xf>
    <xf numFmtId="0" fontId="12" fillId="0" borderId="4" xfId="0" applyFont="1" applyFill="1" applyBorder="1" applyAlignment="1">
      <alignment horizontal="center" vertical="center" wrapText="1"/>
    </xf>
    <xf numFmtId="4" fontId="13" fillId="0" borderId="4" xfId="0" applyNumberFormat="1" applyFont="1" applyFill="1" applyBorder="1" applyAlignment="1">
      <alignment horizontal="center" vertical="center" wrapText="1"/>
    </xf>
    <xf numFmtId="4" fontId="14" fillId="0" borderId="4" xfId="0" applyNumberFormat="1" applyFont="1" applyBorder="1" applyAlignment="1">
      <alignment horizontal="left" vertical="center" wrapText="1"/>
    </xf>
    <xf numFmtId="4" fontId="15" fillId="0" borderId="0" xfId="0" applyNumberFormat="1" applyFont="1" applyFill="1" applyBorder="1" applyAlignment="1">
      <alignment horizontal="right" vertical="center" wrapText="1"/>
    </xf>
    <xf numFmtId="0" fontId="3" fillId="0" borderId="4" xfId="0" applyFont="1" applyFill="1" applyBorder="1" applyAlignment="1">
      <alignment horizontal="left" vertical="center" wrapText="1"/>
    </xf>
    <xf numFmtId="0" fontId="16" fillId="0" borderId="4" xfId="0" applyFont="1" applyFill="1" applyBorder="1" applyAlignment="1">
      <alignment vertical="center" wrapText="1"/>
    </xf>
    <xf numFmtId="0" fontId="12" fillId="0" borderId="4" xfId="0" applyFont="1" applyFill="1" applyBorder="1" applyAlignment="1">
      <alignment vertical="center" wrapText="1"/>
    </xf>
    <xf numFmtId="0" fontId="4" fillId="0" borderId="4" xfId="0" applyFont="1" applyFill="1" applyBorder="1" applyAlignment="1">
      <alignment vertical="center" wrapText="1"/>
    </xf>
    <xf numFmtId="0" fontId="5" fillId="0" borderId="4" xfId="0" applyFont="1" applyFill="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horizontal="left" vertical="center" wrapText="1"/>
    </xf>
    <xf numFmtId="0" fontId="8" fillId="3" borderId="4" xfId="0" applyFont="1" applyFill="1" applyBorder="1" applyAlignment="1">
      <alignment vertical="center" wrapText="1"/>
    </xf>
    <xf numFmtId="0" fontId="2" fillId="0" borderId="1" xfId="0" applyFont="1" applyBorder="1" applyAlignment="1">
      <alignment horizontal="center" vertical="center" wrapText="1"/>
    </xf>
    <xf numFmtId="4" fontId="9" fillId="0" borderId="4" xfId="0" applyNumberFormat="1" applyFont="1" applyBorder="1" applyAlignment="1">
      <alignment horizontal="right" vertical="center" wrapText="1"/>
    </xf>
    <xf numFmtId="0" fontId="20" fillId="0" borderId="0" xfId="0" applyFont="1" applyFill="1" applyAlignment="1">
      <alignment vertical="center" wrapText="1"/>
    </xf>
    <xf numFmtId="0" fontId="20" fillId="0" borderId="0" xfId="0" applyFont="1" applyAlignment="1">
      <alignment vertical="center" wrapText="1"/>
    </xf>
    <xf numFmtId="0" fontId="2" fillId="0" borderId="0" xfId="0" applyFont="1" applyAlignment="1">
      <alignment horizontal="left" vertical="center" wrapText="1"/>
    </xf>
    <xf numFmtId="0" fontId="17" fillId="0" borderId="0" xfId="0" applyFont="1" applyAlignment="1">
      <alignment horizontal="center" vertical="center" wrapText="1"/>
    </xf>
    <xf numFmtId="4" fontId="2" fillId="0" borderId="0" xfId="0" applyNumberFormat="1" applyFont="1" applyFill="1" applyAlignment="1">
      <alignment vertical="center" wrapText="1"/>
    </xf>
    <xf numFmtId="0" fontId="9"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9" xfId="0" applyNumberFormat="1" applyFont="1" applyBorder="1" applyAlignment="1">
      <alignment vertical="center" wrapText="1"/>
    </xf>
    <xf numFmtId="4" fontId="2" fillId="0" borderId="10" xfId="0" applyNumberFormat="1" applyFont="1" applyBorder="1" applyAlignment="1">
      <alignment vertical="center" wrapText="1"/>
    </xf>
    <xf numFmtId="0" fontId="24" fillId="0" borderId="0" xfId="0" applyFont="1" applyAlignment="1">
      <alignment horizontal="center" vertical="center" wrapText="1"/>
    </xf>
    <xf numFmtId="0" fontId="3" fillId="0" borderId="4" xfId="0" applyFont="1" applyFill="1" applyBorder="1" applyAlignment="1">
      <alignment horizontal="center" wrapText="1"/>
    </xf>
    <xf numFmtId="0" fontId="3" fillId="0" borderId="1" xfId="0" applyFont="1" applyFill="1" applyBorder="1" applyAlignment="1">
      <alignment wrapText="1"/>
    </xf>
    <xf numFmtId="0" fontId="3" fillId="0" borderId="3" xfId="0" applyFont="1" applyFill="1" applyBorder="1" applyAlignment="1">
      <alignment wrapText="1"/>
    </xf>
    <xf numFmtId="0" fontId="5" fillId="0" borderId="4" xfId="0" applyFont="1" applyFill="1" applyBorder="1" applyAlignment="1">
      <alignment horizontal="center" wrapText="1"/>
    </xf>
    <xf numFmtId="0" fontId="12" fillId="0" borderId="4" xfId="0" applyFont="1" applyFill="1" applyBorder="1" applyAlignment="1">
      <alignment horizontal="center" wrapText="1"/>
    </xf>
    <xf numFmtId="0" fontId="4" fillId="0" borderId="4" xfId="0" applyFont="1" applyFill="1" applyBorder="1" applyAlignment="1">
      <alignment horizontal="center" wrapText="1"/>
    </xf>
    <xf numFmtId="4" fontId="3" fillId="0" borderId="4" xfId="0" applyNumberFormat="1" applyFont="1" applyFill="1" applyBorder="1" applyAlignment="1">
      <alignment horizontal="right" wrapText="1"/>
    </xf>
    <xf numFmtId="4" fontId="13" fillId="0" borderId="4" xfId="0" applyNumberFormat="1" applyFont="1" applyFill="1" applyBorder="1" applyAlignment="1">
      <alignment horizontal="right" wrapText="1"/>
    </xf>
    <xf numFmtId="0" fontId="14" fillId="0" borderId="4" xfId="0" applyFont="1" applyBorder="1" applyAlignment="1">
      <alignment horizontal="left" vertical="center" wrapText="1"/>
    </xf>
    <xf numFmtId="0" fontId="26" fillId="0" borderId="4" xfId="0" applyFont="1" applyBorder="1" applyAlignment="1">
      <alignment horizontal="left" vertical="center" wrapText="1"/>
    </xf>
    <xf numFmtId="0" fontId="9" fillId="0" borderId="4" xfId="0" applyFont="1" applyBorder="1" applyAlignment="1">
      <alignment horizontal="center" vertical="center" wrapText="1"/>
    </xf>
    <xf numFmtId="0" fontId="27" fillId="0" borderId="4" xfId="0" applyFont="1" applyBorder="1" applyAlignment="1">
      <alignment horizontal="left" vertical="center" wrapText="1"/>
    </xf>
    <xf numFmtId="0" fontId="26" fillId="0" borderId="4" xfId="0" applyFont="1" applyBorder="1" applyAlignment="1">
      <alignment horizontal="center" vertical="center" wrapText="1"/>
    </xf>
    <xf numFmtId="0" fontId="2" fillId="0" borderId="0" xfId="0" applyFont="1" applyAlignment="1">
      <alignment horizontal="center" vertical="center" wrapText="1"/>
    </xf>
    <xf numFmtId="0" fontId="4" fillId="0" borderId="4" xfId="0" applyFont="1" applyFill="1" applyBorder="1" applyAlignment="1">
      <alignment horizontal="right" vertical="center" wrapText="1"/>
    </xf>
    <xf numFmtId="4" fontId="3" fillId="0" borderId="4" xfId="0" applyNumberFormat="1" applyFont="1" applyFill="1" applyBorder="1" applyAlignment="1">
      <alignment horizontal="center" vertical="center" wrapText="1"/>
    </xf>
    <xf numFmtId="0" fontId="2" fillId="0" borderId="4" xfId="0" applyFont="1" applyBorder="1" applyAlignment="1">
      <alignment horizontal="left" vertical="center" wrapText="1"/>
    </xf>
    <xf numFmtId="4" fontId="14" fillId="0" borderId="4" xfId="0" applyNumberFormat="1" applyFont="1" applyBorder="1" applyAlignment="1">
      <alignment horizontal="right" vertical="center" wrapText="1"/>
    </xf>
    <xf numFmtId="0" fontId="2" fillId="0" borderId="0" xfId="0" applyFont="1" applyAlignment="1">
      <alignment horizontal="center" vertical="center"/>
    </xf>
    <xf numFmtId="4" fontId="4" fillId="0" borderId="4" xfId="0" applyNumberFormat="1" applyFont="1" applyFill="1" applyBorder="1" applyAlignment="1">
      <alignment vertical="center" wrapText="1"/>
    </xf>
    <xf numFmtId="0" fontId="14" fillId="0" borderId="0" xfId="0" applyFont="1" applyFill="1" applyAlignment="1">
      <alignment vertical="center" wrapText="1"/>
    </xf>
    <xf numFmtId="4" fontId="2" fillId="0" borderId="4" xfId="0" applyNumberFormat="1" applyFont="1" applyBorder="1" applyAlignment="1">
      <alignment vertical="center" wrapText="1"/>
    </xf>
    <xf numFmtId="4" fontId="2" fillId="2" borderId="4" xfId="0" applyNumberFormat="1" applyFont="1" applyFill="1" applyBorder="1" applyAlignment="1">
      <alignment vertical="center" wrapText="1"/>
    </xf>
    <xf numFmtId="0" fontId="26" fillId="2" borderId="4" xfId="0" applyFont="1" applyFill="1" applyBorder="1" applyAlignment="1">
      <alignment horizontal="left" vertical="center" wrapText="1"/>
    </xf>
    <xf numFmtId="0" fontId="26" fillId="0" borderId="0" xfId="0" applyFont="1" applyFill="1" applyAlignment="1">
      <alignment vertical="center" wrapText="1"/>
    </xf>
    <xf numFmtId="0" fontId="2" fillId="0" borderId="0" xfId="0" applyFont="1" applyAlignment="1">
      <alignment horizontal="right" vertical="center" wrapText="1"/>
    </xf>
    <xf numFmtId="4" fontId="11" fillId="0" borderId="0" xfId="0" applyNumberFormat="1" applyFont="1" applyFill="1" applyBorder="1" applyAlignment="1">
      <alignment vertical="center" wrapText="1"/>
    </xf>
    <xf numFmtId="0" fontId="32" fillId="0" borderId="4" xfId="0" applyFont="1" applyFill="1" applyBorder="1" applyAlignment="1">
      <alignment horizontal="center" vertical="center" wrapText="1"/>
    </xf>
    <xf numFmtId="0" fontId="32" fillId="0" borderId="4" xfId="0" applyFont="1" applyFill="1" applyBorder="1" applyAlignment="1">
      <alignment horizontal="left" vertical="center" wrapText="1"/>
    </xf>
    <xf numFmtId="0" fontId="18" fillId="0" borderId="4" xfId="0" applyFont="1" applyFill="1" applyBorder="1" applyAlignment="1">
      <alignment horizontal="left" vertical="center" wrapText="1"/>
    </xf>
    <xf numFmtId="4" fontId="32" fillId="0" borderId="4" xfId="0" applyNumberFormat="1" applyFont="1" applyFill="1" applyBorder="1" applyAlignment="1">
      <alignment horizontal="right" vertical="center" wrapText="1"/>
    </xf>
    <xf numFmtId="4" fontId="33" fillId="0" borderId="4" xfId="0" applyNumberFormat="1" applyFont="1" applyFill="1" applyBorder="1" applyAlignment="1">
      <alignment horizontal="center" vertical="center" wrapText="1"/>
    </xf>
    <xf numFmtId="4" fontId="2" fillId="0" borderId="6" xfId="0" applyNumberFormat="1" applyFont="1" applyBorder="1" applyAlignment="1">
      <alignment vertical="center" wrapText="1"/>
    </xf>
    <xf numFmtId="4" fontId="2" fillId="0" borderId="14" xfId="0" applyNumberFormat="1" applyFont="1" applyBorder="1" applyAlignment="1">
      <alignment vertical="center" wrapText="1"/>
    </xf>
    <xf numFmtId="0" fontId="7" fillId="2" borderId="4" xfId="0" applyFont="1" applyFill="1" applyBorder="1" applyAlignment="1">
      <alignment horizontal="left" vertical="center" wrapText="1"/>
    </xf>
    <xf numFmtId="0" fontId="18" fillId="0" borderId="4" xfId="0" applyFont="1" applyFill="1" applyBorder="1" applyAlignment="1">
      <alignment horizontal="center" vertical="center" wrapText="1"/>
    </xf>
    <xf numFmtId="4" fontId="32" fillId="0" borderId="4" xfId="0" applyNumberFormat="1" applyFont="1" applyFill="1" applyBorder="1" applyAlignment="1">
      <alignment horizontal="center" vertical="center" wrapText="1"/>
    </xf>
    <xf numFmtId="0" fontId="2" fillId="0" borderId="11" xfId="0" applyFont="1" applyBorder="1" applyAlignment="1">
      <alignment horizontal="center" vertical="center" wrapText="1"/>
    </xf>
    <xf numFmtId="0" fontId="19" fillId="0" borderId="11" xfId="0" applyFont="1" applyBorder="1" applyAlignment="1">
      <alignment vertical="center" wrapText="1"/>
    </xf>
    <xf numFmtId="0" fontId="2" fillId="0" borderId="11"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7" fillId="0" borderId="11" xfId="0" applyFont="1" applyBorder="1" applyAlignment="1">
      <alignment vertical="center" wrapText="1"/>
    </xf>
    <xf numFmtId="0" fontId="7" fillId="0" borderId="11" xfId="0" applyFont="1" applyBorder="1" applyAlignment="1">
      <alignment horizontal="center" vertical="center" wrapText="1"/>
    </xf>
    <xf numFmtId="0" fontId="9" fillId="0" borderId="11" xfId="0" applyFont="1" applyBorder="1" applyAlignment="1">
      <alignment vertical="center" wrapText="1"/>
    </xf>
    <xf numFmtId="2" fontId="15" fillId="0" borderId="11" xfId="0" applyNumberFormat="1" applyFont="1" applyFill="1" applyBorder="1" applyAlignment="1">
      <alignment vertical="center" wrapText="1"/>
    </xf>
    <xf numFmtId="0" fontId="37" fillId="0" borderId="4" xfId="0" applyFont="1" applyBorder="1" applyAlignment="1">
      <alignment horizontal="center" vertical="center" wrapText="1"/>
    </xf>
    <xf numFmtId="0" fontId="29"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right" vertical="center" wrapText="1"/>
    </xf>
    <xf numFmtId="4" fontId="6" fillId="0" borderId="4" xfId="0" applyNumberFormat="1" applyFont="1" applyFill="1" applyBorder="1" applyAlignment="1">
      <alignment vertical="center" wrapText="1"/>
    </xf>
    <xf numFmtId="0" fontId="2" fillId="0" borderId="0" xfId="0" applyFont="1" applyFill="1" applyBorder="1" applyAlignment="1">
      <alignment vertical="center" wrapText="1"/>
    </xf>
    <xf numFmtId="0" fontId="14" fillId="0" borderId="0" xfId="0" applyFont="1" applyFill="1" applyBorder="1" applyAlignment="1">
      <alignment horizontal="right" vertical="center" wrapText="1"/>
    </xf>
    <xf numFmtId="4" fontId="2" fillId="0" borderId="0" xfId="0" applyNumberFormat="1" applyFont="1" applyFill="1" applyBorder="1" applyAlignment="1">
      <alignment horizontal="right" vertical="center" wrapText="1"/>
    </xf>
    <xf numFmtId="0" fontId="37" fillId="0" borderId="5" xfId="0" applyFont="1" applyBorder="1" applyAlignment="1">
      <alignment horizontal="center" vertical="center" wrapText="1"/>
    </xf>
    <xf numFmtId="0" fontId="29" fillId="0" borderId="5"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8"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4" xfId="0" applyFont="1" applyBorder="1" applyAlignment="1">
      <alignment horizontal="left" vertical="center" wrapText="1"/>
    </xf>
    <xf numFmtId="4" fontId="13" fillId="0" borderId="4" xfId="0" applyNumberFormat="1" applyFont="1" applyFill="1" applyBorder="1" applyAlignment="1">
      <alignment horizontal="right" vertical="center" wrapText="1"/>
    </xf>
    <xf numFmtId="0" fontId="2" fillId="0" borderId="8" xfId="0" applyFont="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center" vertical="center" wrapText="1"/>
    </xf>
    <xf numFmtId="0" fontId="2" fillId="0" borderId="4" xfId="0" applyFont="1" applyBorder="1" applyAlignment="1">
      <alignment horizontal="left" vertical="center" wrapText="1"/>
    </xf>
    <xf numFmtId="0" fontId="2" fillId="0" borderId="0" xfId="0" applyFont="1" applyFill="1" applyAlignment="1">
      <alignment vertical="center"/>
    </xf>
    <xf numFmtId="0" fontId="7" fillId="0" borderId="0" xfId="0" applyFont="1" applyFill="1" applyAlignment="1">
      <alignment vertical="center"/>
    </xf>
    <xf numFmtId="0" fontId="20" fillId="0" borderId="0" xfId="0" applyFont="1" applyFill="1" applyAlignment="1">
      <alignment vertical="center"/>
    </xf>
    <xf numFmtId="0" fontId="20" fillId="0" borderId="0" xfId="0" applyFont="1" applyAlignment="1">
      <alignment vertical="center"/>
    </xf>
    <xf numFmtId="0" fontId="2" fillId="0" borderId="0" xfId="0" applyFont="1" applyAlignment="1">
      <alignment vertical="center"/>
    </xf>
    <xf numFmtId="4" fontId="14" fillId="0" borderId="8" xfId="0" applyNumberFormat="1" applyFont="1" applyBorder="1" applyAlignment="1">
      <alignment horizontal="left" vertical="center" wrapText="1"/>
    </xf>
    <xf numFmtId="4" fontId="2" fillId="0" borderId="4" xfId="0" applyNumberFormat="1" applyFont="1" applyBorder="1" applyAlignment="1">
      <alignment horizontal="left" vertical="center" wrapText="1"/>
    </xf>
    <xf numFmtId="1" fontId="2" fillId="0" borderId="0" xfId="0" applyNumberFormat="1" applyFont="1" applyFill="1" applyAlignment="1">
      <alignment vertical="center" wrapText="1"/>
    </xf>
    <xf numFmtId="1" fontId="2" fillId="0" borderId="0" xfId="0" applyNumberFormat="1" applyFont="1" applyAlignment="1">
      <alignment vertical="center" wrapText="1"/>
    </xf>
    <xf numFmtId="1" fontId="2" fillId="0" borderId="0" xfId="0" applyNumberFormat="1" applyFont="1" applyBorder="1" applyAlignment="1">
      <alignment vertical="center" wrapText="1"/>
    </xf>
    <xf numFmtId="1" fontId="2" fillId="0" borderId="0" xfId="0" applyNumberFormat="1" applyFont="1" applyAlignment="1">
      <alignment vertical="center"/>
    </xf>
    <xf numFmtId="0" fontId="2" fillId="0" borderId="8" xfId="0" applyFont="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6" fillId="0" borderId="4" xfId="0" applyFont="1" applyBorder="1" applyAlignment="1">
      <alignment horizontal="left" vertical="center" wrapText="1"/>
    </xf>
    <xf numFmtId="4" fontId="5" fillId="0" borderId="4" xfId="0" applyNumberFormat="1" applyFont="1" applyFill="1" applyBorder="1" applyAlignment="1">
      <alignment horizontal="center" vertical="center" wrapText="1"/>
    </xf>
    <xf numFmtId="4" fontId="9" fillId="0" borderId="4" xfId="0" applyNumberFormat="1" applyFont="1" applyBorder="1" applyAlignment="1">
      <alignment horizontal="left" vertical="center" wrapText="1"/>
    </xf>
    <xf numFmtId="4" fontId="9" fillId="0" borderId="8" xfId="0" applyNumberFormat="1" applyFont="1" applyBorder="1" applyAlignment="1">
      <alignment horizontal="left" vertical="center" wrapText="1"/>
    </xf>
    <xf numFmtId="4" fontId="9" fillId="0" borderId="0" xfId="0" applyNumberFormat="1" applyFont="1" applyAlignment="1">
      <alignment vertical="center" wrapText="1"/>
    </xf>
    <xf numFmtId="0" fontId="2" fillId="0" borderId="8" xfId="0" applyFont="1" applyBorder="1" applyAlignment="1">
      <alignmen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8" fillId="0" borderId="0" xfId="1" applyFont="1" applyFill="1" applyBorder="1" applyAlignment="1">
      <alignment horizontal="center" vertical="center" wrapText="1"/>
    </xf>
    <xf numFmtId="0" fontId="29"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31" fillId="2" borderId="1" xfId="0" applyFont="1" applyFill="1" applyBorder="1" applyAlignment="1">
      <alignment horizontal="center" vertical="center" wrapText="1"/>
    </xf>
    <xf numFmtId="0" fontId="31" fillId="2" borderId="2" xfId="0" applyFont="1" applyFill="1" applyBorder="1" applyAlignment="1">
      <alignment horizontal="center" vertical="center" wrapText="1"/>
    </xf>
    <xf numFmtId="4" fontId="2" fillId="0" borderId="5" xfId="0" applyNumberFormat="1" applyFont="1" applyBorder="1" applyAlignment="1">
      <alignment horizontal="center" vertical="center" wrapText="1"/>
    </xf>
    <xf numFmtId="4" fontId="2" fillId="0" borderId="6" xfId="0" applyNumberFormat="1" applyFont="1" applyBorder="1" applyAlignment="1">
      <alignment horizontal="center" vertical="center" wrapText="1"/>
    </xf>
    <xf numFmtId="4" fontId="2" fillId="0" borderId="7"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9"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2" borderId="4" xfId="0" applyFont="1" applyFill="1" applyBorder="1" applyAlignment="1">
      <alignment vertical="center" wrapText="1"/>
    </xf>
    <xf numFmtId="4" fontId="2" fillId="0" borderId="8" xfId="0" applyNumberFormat="1" applyFont="1" applyBorder="1" applyAlignment="1">
      <alignment horizontal="right" vertical="center" wrapText="1"/>
    </xf>
    <xf numFmtId="0" fontId="2" fillId="0" borderId="0" xfId="0" applyFont="1" applyBorder="1" applyAlignment="1">
      <alignment horizontal="center" vertical="center" wrapText="1"/>
    </xf>
    <xf numFmtId="0" fontId="2" fillId="4" borderId="4" xfId="0" applyFont="1" applyFill="1" applyBorder="1" applyAlignment="1">
      <alignment horizontal="left" vertical="center" wrapText="1"/>
    </xf>
    <xf numFmtId="4" fontId="2" fillId="4" borderId="4" xfId="0" applyNumberFormat="1" applyFont="1" applyFill="1" applyBorder="1" applyAlignment="1">
      <alignment horizontal="right" vertical="center" wrapText="1"/>
    </xf>
  </cellXfs>
  <cellStyles count="3">
    <cellStyle name="Normal" xfId="0" builtinId="0"/>
    <cellStyle name="Normal_Sayfa1" xfId="1"/>
    <cellStyle name="S2" xfId="2"/>
  </cellStyles>
  <dxfs count="65">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0YILI%20B&#304;R&#304;M%20F&#304;YAT%20L&#304;STES&#304;%2026.04.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
      <sheetName val="2024"/>
      <sheetName val="2024 Revize ve 2024 Sonn"/>
      <sheetName val="2023-2024"/>
      <sheetName val="KARŞILAŞTIRMA"/>
    </sheetNames>
    <sheetDataSet>
      <sheetData sheetId="0" refreshError="1"/>
      <sheetData sheetId="1" refreshError="1"/>
      <sheetData sheetId="2" refreshError="1"/>
      <sheetData sheetId="3" refreshError="1"/>
      <sheetData sheetId="4">
        <row r="6">
          <cell r="C6">
            <v>1</v>
          </cell>
          <cell r="D6" t="str">
            <v>Ağırlık Kontrolü (Herbir parametre)</v>
          </cell>
          <cell r="I6">
            <v>183.6</v>
          </cell>
        </row>
        <row r="7">
          <cell r="C7">
            <v>2</v>
          </cell>
          <cell r="D7" t="str">
            <v>Ağırlık Kontrolü (Herbir parametre)</v>
          </cell>
          <cell r="I7">
            <v>183.6</v>
          </cell>
        </row>
        <row r="8">
          <cell r="C8">
            <v>3</v>
          </cell>
          <cell r="D8" t="str">
            <v>Ağırlık Kontrolü (Herbir parametre)</v>
          </cell>
          <cell r="I8">
            <v>183.6</v>
          </cell>
        </row>
        <row r="9">
          <cell r="C9">
            <v>4</v>
          </cell>
          <cell r="D9" t="str">
            <v>Ağırlık Kontrolü (Herbir parametre)</v>
          </cell>
          <cell r="I9">
            <v>183.6</v>
          </cell>
        </row>
        <row r="10">
          <cell r="C10">
            <v>5</v>
          </cell>
          <cell r="D10" t="str">
            <v>Ağırlık Kontrolü (Herbir parametre)</v>
          </cell>
          <cell r="I10">
            <v>183.6</v>
          </cell>
        </row>
        <row r="11">
          <cell r="C11">
            <v>6</v>
          </cell>
          <cell r="D11" t="str">
            <v>Ağırlık Kontrolü (Herbir parametre)</v>
          </cell>
          <cell r="I11">
            <v>183.6</v>
          </cell>
        </row>
        <row r="12">
          <cell r="C12">
            <v>7</v>
          </cell>
          <cell r="D12" t="str">
            <v>Ağırlık Kontrolü (Herbir parametre)</v>
          </cell>
          <cell r="I12">
            <v>183.6</v>
          </cell>
        </row>
        <row r="13">
          <cell r="C13">
            <v>8</v>
          </cell>
          <cell r="D13" t="str">
            <v>Ağırlık Kontrolü (Herbir parametre)</v>
          </cell>
          <cell r="I13">
            <v>183.6</v>
          </cell>
        </row>
        <row r="14">
          <cell r="C14">
            <v>9</v>
          </cell>
          <cell r="D14" t="str">
            <v>Reolojik Özellikler</v>
          </cell>
          <cell r="I14">
            <v>300.60000000000002</v>
          </cell>
        </row>
        <row r="15">
          <cell r="C15">
            <v>10</v>
          </cell>
          <cell r="D15" t="str">
            <v>Reolojik Özellikler</v>
          </cell>
        </row>
        <row r="16">
          <cell r="C16">
            <v>11</v>
          </cell>
          <cell r="D16" t="str">
            <v>Reolojik Özellikler</v>
          </cell>
        </row>
        <row r="17">
          <cell r="C17">
            <v>12</v>
          </cell>
          <cell r="D17" t="str">
            <v>Reolojik Özellikler</v>
          </cell>
        </row>
        <row r="18">
          <cell r="C18">
            <v>13</v>
          </cell>
          <cell r="D18" t="str">
            <v>Reolojik Özellikler</v>
          </cell>
        </row>
        <row r="19">
          <cell r="C19">
            <v>14</v>
          </cell>
          <cell r="D19" t="str">
            <v>Reolojik Özellikler</v>
          </cell>
        </row>
        <row r="20">
          <cell r="C20">
            <v>15</v>
          </cell>
          <cell r="D20" t="str">
            <v>Reolojik Özellikler</v>
          </cell>
        </row>
        <row r="21">
          <cell r="C21">
            <v>16</v>
          </cell>
          <cell r="D21" t="str">
            <v>Reolojik Özellikler</v>
          </cell>
        </row>
        <row r="22">
          <cell r="C22">
            <v>17</v>
          </cell>
          <cell r="D22" t="str">
            <v>Reolojik Özellikler</v>
          </cell>
        </row>
        <row r="23">
          <cell r="C23">
            <v>18</v>
          </cell>
          <cell r="D23" t="str">
            <v>Reolojik Özellikler</v>
          </cell>
        </row>
        <row r="24">
          <cell r="C24">
            <v>19</v>
          </cell>
          <cell r="D24" t="str">
            <v>Reolojik Özellikler</v>
          </cell>
          <cell r="I24">
            <v>300.60000000000002</v>
          </cell>
        </row>
        <row r="25">
          <cell r="C25">
            <v>20</v>
          </cell>
          <cell r="D25" t="str">
            <v>Reolojik Özellikler</v>
          </cell>
        </row>
        <row r="26">
          <cell r="C26">
            <v>21</v>
          </cell>
          <cell r="D26" t="str">
            <v>Reolojik Özellikler</v>
          </cell>
        </row>
        <row r="27">
          <cell r="C27">
            <v>22</v>
          </cell>
          <cell r="D27" t="str">
            <v>Reolojik Özellikler</v>
          </cell>
        </row>
        <row r="28">
          <cell r="C28">
            <v>23</v>
          </cell>
          <cell r="D28" t="str">
            <v>Reolojik Özellikler</v>
          </cell>
        </row>
        <row r="29">
          <cell r="C29">
            <v>24</v>
          </cell>
          <cell r="D29" t="str">
            <v>Reolojik Özellikler</v>
          </cell>
          <cell r="I29">
            <v>300.60000000000002</v>
          </cell>
        </row>
        <row r="30">
          <cell r="C30">
            <v>25</v>
          </cell>
          <cell r="D30" t="str">
            <v>Reolojik Özellikler</v>
          </cell>
        </row>
        <row r="31">
          <cell r="C31">
            <v>26</v>
          </cell>
          <cell r="D31" t="str">
            <v>Reolojik Özellikler</v>
          </cell>
        </row>
        <row r="32">
          <cell r="C32">
            <v>27</v>
          </cell>
          <cell r="D32" t="str">
            <v>Reolojik Özellikler</v>
          </cell>
        </row>
        <row r="33">
          <cell r="C33">
            <v>28</v>
          </cell>
          <cell r="D33" t="str">
            <v>Reolojik Özellikler</v>
          </cell>
        </row>
        <row r="34">
          <cell r="C34">
            <v>29</v>
          </cell>
          <cell r="D34" t="str">
            <v>Reolojik Özellikler</v>
          </cell>
        </row>
        <row r="35">
          <cell r="C35">
            <v>30</v>
          </cell>
          <cell r="D35" t="str">
            <v>Askıda Katı Madde (AKS)</v>
          </cell>
          <cell r="I35">
            <v>426.6</v>
          </cell>
        </row>
        <row r="36">
          <cell r="C36">
            <v>31</v>
          </cell>
          <cell r="D36" t="str">
            <v xml:space="preserve">Bellier İndisi Deneyi </v>
          </cell>
          <cell r="I36">
            <v>183.6</v>
          </cell>
        </row>
        <row r="37">
          <cell r="C37">
            <v>32</v>
          </cell>
          <cell r="D37" t="str">
            <v xml:space="preserve">Bulanıklık/Türbidite  </v>
          </cell>
          <cell r="I37">
            <v>183.6</v>
          </cell>
        </row>
        <row r="38">
          <cell r="C38">
            <v>33</v>
          </cell>
          <cell r="D38" t="str">
            <v>Çemen Miktarı</v>
          </cell>
          <cell r="I38">
            <v>183.6</v>
          </cell>
        </row>
        <row r="39">
          <cell r="C39">
            <v>34</v>
          </cell>
          <cell r="D39" t="str">
            <v>Çökebilen Katı Madde</v>
          </cell>
          <cell r="I39">
            <v>342</v>
          </cell>
        </row>
        <row r="40">
          <cell r="C40">
            <v>35</v>
          </cell>
          <cell r="D40" t="str">
            <v xml:space="preserve">Çözelti Rengi </v>
          </cell>
          <cell r="I40">
            <v>342</v>
          </cell>
        </row>
        <row r="41">
          <cell r="C41">
            <v>36</v>
          </cell>
          <cell r="D41" t="str">
            <v xml:space="preserve">Çözünebilme Oranı </v>
          </cell>
          <cell r="I41">
            <v>183.6</v>
          </cell>
        </row>
        <row r="42">
          <cell r="C42">
            <v>37</v>
          </cell>
          <cell r="D42" t="str">
            <v xml:space="preserve">Çözünmüş Oksijen </v>
          </cell>
          <cell r="I42">
            <v>183.6</v>
          </cell>
        </row>
        <row r="43">
          <cell r="C43">
            <v>38</v>
          </cell>
          <cell r="D43" t="str">
            <v>Çuval Birim Alan Ağırlığı (m2)</v>
          </cell>
          <cell r="I43">
            <v>354.6</v>
          </cell>
        </row>
        <row r="44">
          <cell r="C44">
            <v>39</v>
          </cell>
          <cell r="D44" t="str">
            <v>Çuval İplik Sıklığı (Atkı ve Çözgü Sıklığı)</v>
          </cell>
          <cell r="I44">
            <v>354.6</v>
          </cell>
        </row>
        <row r="45">
          <cell r="C45">
            <v>40</v>
          </cell>
          <cell r="D45" t="str">
            <v xml:space="preserve">Donan/Çözünen Su Oranı </v>
          </cell>
          <cell r="I45">
            <v>279</v>
          </cell>
        </row>
        <row r="46">
          <cell r="C46">
            <v>41</v>
          </cell>
          <cell r="D46" t="str">
            <v>Donma Noktası Tayini</v>
          </cell>
          <cell r="I46">
            <v>279</v>
          </cell>
        </row>
        <row r="47">
          <cell r="C47">
            <v>42</v>
          </cell>
          <cell r="D47" t="str">
            <v>Duyusal / Organoleptik Analizler</v>
          </cell>
          <cell r="I47">
            <v>345.6</v>
          </cell>
        </row>
        <row r="48">
          <cell r="C48">
            <v>43</v>
          </cell>
          <cell r="D48" t="str">
            <v>Duyusal / Organoleptik Analizler</v>
          </cell>
          <cell r="I48">
            <v>345.6</v>
          </cell>
        </row>
        <row r="49">
          <cell r="C49">
            <v>44</v>
          </cell>
          <cell r="D49" t="str">
            <v>Duyusal / Organoleptik Analizler</v>
          </cell>
          <cell r="I49">
            <v>345.6</v>
          </cell>
        </row>
        <row r="50">
          <cell r="C50">
            <v>45</v>
          </cell>
          <cell r="D50" t="str">
            <v>Duyusal / Organoleptik Analizler</v>
          </cell>
          <cell r="I50">
            <v>345.6</v>
          </cell>
        </row>
        <row r="51">
          <cell r="C51">
            <v>46</v>
          </cell>
          <cell r="D51" t="str">
            <v>Duyusal / Organoleptik Analizler</v>
          </cell>
          <cell r="I51">
            <v>345.6</v>
          </cell>
        </row>
        <row r="52">
          <cell r="C52">
            <v>47</v>
          </cell>
          <cell r="D52" t="str">
            <v>Duyusal / Organoleptik Analizler</v>
          </cell>
          <cell r="I52">
            <v>1580</v>
          </cell>
        </row>
        <row r="53">
          <cell r="C53">
            <v>48</v>
          </cell>
          <cell r="D53" t="str">
            <v>Duyusal / Organoleptik Analizler</v>
          </cell>
        </row>
        <row r="54">
          <cell r="C54">
            <v>49</v>
          </cell>
          <cell r="D54" t="str">
            <v>Duyusal / Organoleptik Analizler</v>
          </cell>
        </row>
        <row r="55">
          <cell r="C55">
            <v>50</v>
          </cell>
          <cell r="D55" t="str">
            <v>Duyusal / Organoleptik Analizler</v>
          </cell>
        </row>
        <row r="56">
          <cell r="C56">
            <v>51</v>
          </cell>
          <cell r="D56" t="str">
            <v>Duyusal / Organoleptik Analizler</v>
          </cell>
        </row>
        <row r="57">
          <cell r="C57">
            <v>52</v>
          </cell>
          <cell r="D57" t="str">
            <v>Duyusal / Organoleptik Analizler</v>
          </cell>
        </row>
        <row r="58">
          <cell r="C58">
            <v>53</v>
          </cell>
          <cell r="D58" t="str">
            <v>Duyusal / Organoleptik Analizler</v>
          </cell>
        </row>
        <row r="59">
          <cell r="C59">
            <v>54</v>
          </cell>
          <cell r="D59" t="str">
            <v>Duyusal / Organoleptik Analizler</v>
          </cell>
        </row>
        <row r="60">
          <cell r="C60">
            <v>55</v>
          </cell>
          <cell r="D60" t="str">
            <v>Duyusal / Organoleptik Analizler</v>
          </cell>
        </row>
        <row r="61">
          <cell r="C61">
            <v>56</v>
          </cell>
          <cell r="D61" t="str">
            <v>Duyusal / Organoleptik Analizler</v>
          </cell>
        </row>
        <row r="62">
          <cell r="C62">
            <v>57</v>
          </cell>
          <cell r="D62" t="str">
            <v>Duyusal / Organoleptik Analizler</v>
          </cell>
        </row>
        <row r="63">
          <cell r="C63">
            <v>58</v>
          </cell>
          <cell r="D63" t="str">
            <v xml:space="preserve">Düşme Sayısı </v>
          </cell>
          <cell r="I63">
            <v>342</v>
          </cell>
        </row>
        <row r="64">
          <cell r="C64">
            <v>59</v>
          </cell>
          <cell r="D64" t="str">
            <v>Elek/İrilik/Boylama</v>
          </cell>
          <cell r="I64">
            <v>234</v>
          </cell>
        </row>
        <row r="65">
          <cell r="C65">
            <v>60</v>
          </cell>
          <cell r="D65" t="str">
            <v>Elektriksel İletkenlik</v>
          </cell>
          <cell r="I65">
            <v>183.6</v>
          </cell>
        </row>
        <row r="66">
          <cell r="C66">
            <v>61</v>
          </cell>
          <cell r="D66" t="str">
            <v xml:space="preserve">Erime (Kayma) Noktası </v>
          </cell>
          <cell r="I66">
            <v>183.6</v>
          </cell>
        </row>
        <row r="67">
          <cell r="C67">
            <v>62</v>
          </cell>
          <cell r="D67" t="str">
            <v>Ester Sayısı Tayini</v>
          </cell>
          <cell r="I67">
            <v>279</v>
          </cell>
        </row>
        <row r="68">
          <cell r="C68">
            <v>63</v>
          </cell>
          <cell r="D68" t="str">
            <v>Et Çekirdek Oranı</v>
          </cell>
          <cell r="I68">
            <v>183.6</v>
          </cell>
        </row>
        <row r="69">
          <cell r="C69">
            <v>64</v>
          </cell>
          <cell r="D69" t="str">
            <v>Et Oranı Tespiti</v>
          </cell>
          <cell r="I69">
            <v>183.6</v>
          </cell>
        </row>
        <row r="70">
          <cell r="C70">
            <v>65</v>
          </cell>
          <cell r="D70" t="str">
            <v>Fiziksel Kusur **</v>
          </cell>
          <cell r="I70">
            <v>234</v>
          </cell>
        </row>
        <row r="71">
          <cell r="C71">
            <v>66</v>
          </cell>
          <cell r="D71" t="str">
            <v xml:space="preserve">Gam (Sakız Mayası) </v>
          </cell>
          <cell r="I71">
            <v>183.6</v>
          </cell>
        </row>
        <row r="72">
          <cell r="C72">
            <v>67</v>
          </cell>
          <cell r="D72" t="str">
            <v>Hacim Genişlemesi</v>
          </cell>
          <cell r="I72">
            <v>183.6</v>
          </cell>
        </row>
        <row r="73">
          <cell r="C73">
            <v>68</v>
          </cell>
          <cell r="D73" t="str">
            <v>Ham Madde Tespiti / Yem Bileşenleri / İçeriği
(Et, Kemik Unu, Kan Unu, Boynuz,Tırnak vb.)</v>
          </cell>
          <cell r="I73">
            <v>450</v>
          </cell>
        </row>
        <row r="74">
          <cell r="C74">
            <v>69</v>
          </cell>
          <cell r="D74" t="str">
            <v>Ham Madde Tespiti / Yem Bileşenleri / İçeriği
(Et-Kemik Unu, Kan Unu, Boynuz, Tırnak  vb.)</v>
          </cell>
          <cell r="I74">
            <v>300.60000000000002</v>
          </cell>
        </row>
        <row r="75">
          <cell r="C75">
            <v>70</v>
          </cell>
          <cell r="D75" t="str">
            <v>İç, Ayrılabilen Çeşni, Yaprak, Kaplama, Meyve ve/veya Kaymak Oranı (Herbir Parametre İçin)</v>
          </cell>
          <cell r="I75">
            <v>183.6</v>
          </cell>
        </row>
        <row r="76">
          <cell r="C76">
            <v>71</v>
          </cell>
          <cell r="D76" t="str">
            <v>İç, Ayrılabilen Çeşni, Yaprak, Kaplama, Meyve ve/veya Kaymak Oranı (Herbir Parametre İçin)</v>
          </cell>
        </row>
        <row r="77">
          <cell r="C77">
            <v>72</v>
          </cell>
          <cell r="D77" t="str">
            <v>İç, Ayrılabilen Çeşni, Yaprak, Kaplama, Meyve ve/veya Kaymak Oranı (Herbir Parametre İçin)</v>
          </cell>
        </row>
        <row r="78">
          <cell r="C78">
            <v>73</v>
          </cell>
          <cell r="D78" t="str">
            <v>İç, Ayrılabilen Çeşni, Yaprak, Kaplama, Meyve ve/veya Kaymak Oranı (Herbir Parametre İçin)</v>
          </cell>
        </row>
        <row r="79">
          <cell r="C79">
            <v>74</v>
          </cell>
          <cell r="D79" t="str">
            <v>İç, Ayrılabilen Çeşni, Yaprak, Kaplama, Meyve ve/veya Kaymak Oranı (Herbir Parametre İçin)</v>
          </cell>
        </row>
        <row r="80">
          <cell r="C80">
            <v>75</v>
          </cell>
          <cell r="D80" t="str">
            <v>İç, Ayrılabilen Çeşni, Yaprak, Kaplama, Meyve ve/veya Kaymak Oranı (Herbir Parametre İçin)</v>
          </cell>
        </row>
        <row r="81">
          <cell r="C81">
            <v>76</v>
          </cell>
          <cell r="D81" t="str">
            <v>İç, Ayrılabilen Çeşni, Yaprak, Kaplama, Meyve ve/veya Kaymak Oranı (Herbir Parametre İçin)</v>
          </cell>
        </row>
        <row r="82">
          <cell r="C82">
            <v>77</v>
          </cell>
          <cell r="D82" t="str">
            <v>İç, Ayrılabilen Çeşni, Yaprak, Kaplama, Meyve ve/veya Kaymak Oranı (Herbir Parametre İçin)</v>
          </cell>
        </row>
        <row r="83">
          <cell r="C83">
            <v>78</v>
          </cell>
          <cell r="D83" t="str">
            <v>İç, Ayrılabilen Çeşni, Yaprak, Kaplama, Meyve ve/veya Kaymak Oranı (Herbir Parametre İçin)</v>
          </cell>
        </row>
        <row r="84">
          <cell r="C84">
            <v>79</v>
          </cell>
          <cell r="D84" t="str">
            <v>İç, Ayrılabilen Çeşni, Yaprak, Kaplama, Meyve ve/veya Kaymak Oranı (Herbir Parametre İçin)</v>
          </cell>
        </row>
        <row r="85">
          <cell r="C85">
            <v>80</v>
          </cell>
          <cell r="D85" t="str">
            <v xml:space="preserve">Kabarma  Tayini </v>
          </cell>
          <cell r="I85">
            <v>183.6</v>
          </cell>
        </row>
        <row r="86">
          <cell r="C86">
            <v>81</v>
          </cell>
          <cell r="D86" t="str">
            <v>Kırılma İndisi</v>
          </cell>
          <cell r="I86">
            <v>183.6</v>
          </cell>
        </row>
        <row r="87">
          <cell r="C87">
            <v>82</v>
          </cell>
          <cell r="D87" t="str">
            <v>Kinin</v>
          </cell>
          <cell r="I87">
            <v>1107</v>
          </cell>
        </row>
        <row r="88">
          <cell r="C88">
            <v>83</v>
          </cell>
          <cell r="D88" t="str">
            <v xml:space="preserve">Kirlilik (Kir Muhtevası/Sediment) Analizi </v>
          </cell>
          <cell r="I88">
            <v>183.6</v>
          </cell>
        </row>
        <row r="89">
          <cell r="C89">
            <v>84</v>
          </cell>
          <cell r="D89" t="str">
            <v>Konserve Sıvısında Su Oranı</v>
          </cell>
          <cell r="I89">
            <v>183.6</v>
          </cell>
        </row>
        <row r="90">
          <cell r="C90">
            <v>85</v>
          </cell>
          <cell r="D90" t="str">
            <v>Konserve Sıvısında Yağ Oranı</v>
          </cell>
          <cell r="I90">
            <v>183.6</v>
          </cell>
        </row>
        <row r="91">
          <cell r="C91">
            <v>86</v>
          </cell>
          <cell r="D91" t="str">
            <v>Kuru / Yaş Öz Tayini  (Gluten)</v>
          </cell>
          <cell r="I91">
            <v>183.6</v>
          </cell>
        </row>
        <row r="92">
          <cell r="C92">
            <v>87</v>
          </cell>
          <cell r="D92" t="str">
            <v>Kurutma Kaybı</v>
          </cell>
          <cell r="I92">
            <v>234</v>
          </cell>
        </row>
        <row r="93">
          <cell r="C93">
            <v>88</v>
          </cell>
          <cell r="D93" t="str">
            <v>Kül / Ham Kül</v>
          </cell>
        </row>
        <row r="94">
          <cell r="C94">
            <v>89</v>
          </cell>
          <cell r="I94" t="str">
            <v>*</v>
          </cell>
        </row>
        <row r="95">
          <cell r="C95">
            <v>90</v>
          </cell>
          <cell r="I95">
            <v>183.6</v>
          </cell>
        </row>
        <row r="96">
          <cell r="C96">
            <v>91</v>
          </cell>
          <cell r="I96" t="str">
            <v>*</v>
          </cell>
        </row>
        <row r="97">
          <cell r="C97">
            <v>92</v>
          </cell>
          <cell r="I97" t="str">
            <v>*</v>
          </cell>
        </row>
        <row r="98">
          <cell r="C98">
            <v>93</v>
          </cell>
          <cell r="I98" t="str">
            <v>*</v>
          </cell>
        </row>
        <row r="99">
          <cell r="C99">
            <v>94</v>
          </cell>
          <cell r="I99">
            <v>493.20000000000005</v>
          </cell>
        </row>
        <row r="100">
          <cell r="C100">
            <v>95</v>
          </cell>
          <cell r="I100">
            <v>493.2</v>
          </cell>
        </row>
        <row r="101">
          <cell r="C101">
            <v>96</v>
          </cell>
          <cell r="I101">
            <v>493.2</v>
          </cell>
        </row>
        <row r="102">
          <cell r="C102">
            <v>97</v>
          </cell>
          <cell r="I102">
            <v>493.2</v>
          </cell>
        </row>
        <row r="103">
          <cell r="C103">
            <v>98</v>
          </cell>
          <cell r="D103" t="str">
            <v>Maserasyon</v>
          </cell>
          <cell r="I103">
            <v>183.6</v>
          </cell>
        </row>
        <row r="104">
          <cell r="C104">
            <v>99</v>
          </cell>
          <cell r="D104" t="str">
            <v>Okside Olmamış Parça</v>
          </cell>
          <cell r="I104">
            <v>183.6</v>
          </cell>
        </row>
        <row r="105">
          <cell r="C105">
            <v>100</v>
          </cell>
          <cell r="D105" t="str">
            <v xml:space="preserve">Okside Olmuş Parça </v>
          </cell>
          <cell r="I105">
            <v>183.6</v>
          </cell>
        </row>
        <row r="106">
          <cell r="C106">
            <v>101</v>
          </cell>
          <cell r="D106" t="str">
            <v>Özgül Ağırlık</v>
          </cell>
          <cell r="I106">
            <v>183.6</v>
          </cell>
        </row>
        <row r="107">
          <cell r="C107">
            <v>102</v>
          </cell>
          <cell r="D107" t="str">
            <v>pH</v>
          </cell>
          <cell r="I107">
            <v>171</v>
          </cell>
        </row>
        <row r="108">
          <cell r="C108">
            <v>103</v>
          </cell>
          <cell r="D108" t="str">
            <v xml:space="preserve">Pişme Durumu </v>
          </cell>
          <cell r="I108">
            <v>183.6</v>
          </cell>
        </row>
        <row r="109">
          <cell r="C109">
            <v>104</v>
          </cell>
          <cell r="D109" t="str">
            <v>Randıman</v>
          </cell>
          <cell r="I109">
            <v>342</v>
          </cell>
        </row>
        <row r="110">
          <cell r="C110">
            <v>105</v>
          </cell>
          <cell r="D110" t="str">
            <v>Refraktometrik Rutubet</v>
          </cell>
          <cell r="I110">
            <v>183.6</v>
          </cell>
        </row>
        <row r="111">
          <cell r="C111">
            <v>106</v>
          </cell>
          <cell r="D111" t="str">
            <v xml:space="preserve">Renk (Hunter-Lab) </v>
          </cell>
          <cell r="I111">
            <v>275.39999999999998</v>
          </cell>
        </row>
        <row r="112">
          <cell r="C112">
            <v>107</v>
          </cell>
          <cell r="D112" t="str">
            <v xml:space="preserve">Renk </v>
          </cell>
          <cell r="I112">
            <v>183.6</v>
          </cell>
        </row>
        <row r="113">
          <cell r="C113">
            <v>108</v>
          </cell>
          <cell r="D113" t="str">
            <v>Renk Tipi [Kristal Rengi (Braunschweig Puanı)]</v>
          </cell>
          <cell r="I113">
            <v>183.6</v>
          </cell>
        </row>
        <row r="114">
          <cell r="C114">
            <v>109</v>
          </cell>
          <cell r="D114" t="str">
            <v>Rutubet Miktarı</v>
          </cell>
          <cell r="I114">
            <v>342</v>
          </cell>
        </row>
        <row r="115">
          <cell r="C115">
            <v>110</v>
          </cell>
          <cell r="D115" t="str">
            <v xml:space="preserve">Rutubet </v>
          </cell>
          <cell r="I115">
            <v>392.4</v>
          </cell>
        </row>
        <row r="116">
          <cell r="C116">
            <v>111</v>
          </cell>
          <cell r="D116" t="str">
            <v>Rutubet (Kurumadde)</v>
          </cell>
          <cell r="I116">
            <v>239.4</v>
          </cell>
        </row>
        <row r="117">
          <cell r="C117">
            <v>112</v>
          </cell>
          <cell r="D117" t="str">
            <v xml:space="preserve">Sedimantasyon </v>
          </cell>
          <cell r="I117">
            <v>392.4</v>
          </cell>
        </row>
        <row r="118">
          <cell r="C118">
            <v>113</v>
          </cell>
          <cell r="D118" t="str">
            <v xml:space="preserve">Sınıf Özellikleri </v>
          </cell>
          <cell r="I118">
            <v>183.6</v>
          </cell>
        </row>
        <row r="119">
          <cell r="C119">
            <v>114</v>
          </cell>
          <cell r="D119" t="str">
            <v>Su Aktivitesi</v>
          </cell>
          <cell r="I119">
            <v>234</v>
          </cell>
        </row>
        <row r="120">
          <cell r="C120">
            <v>115</v>
          </cell>
          <cell r="D120" t="str">
            <v xml:space="preserve">Su Ekstraktı ve Suda Çözünen Madde/Ekstrakt </v>
          </cell>
          <cell r="I120">
            <v>275.39999999999998</v>
          </cell>
        </row>
        <row r="121">
          <cell r="C121">
            <v>116</v>
          </cell>
          <cell r="D121" t="str">
            <v>Suda Çözünebilen Katı Madde (Briks)</v>
          </cell>
          <cell r="I121">
            <v>183.6</v>
          </cell>
        </row>
        <row r="122">
          <cell r="C122">
            <v>117</v>
          </cell>
          <cell r="D122" t="str">
            <v>Suda Çözünmeyen Madde</v>
          </cell>
          <cell r="I122">
            <v>183.6</v>
          </cell>
        </row>
        <row r="123">
          <cell r="C123">
            <v>118</v>
          </cell>
          <cell r="D123" t="str">
            <v>Suda ve Asitte Çözünmeyen Madde Miktarı</v>
          </cell>
          <cell r="I123">
            <v>342</v>
          </cell>
        </row>
        <row r="124">
          <cell r="C124">
            <v>119</v>
          </cell>
          <cell r="D124" t="str">
            <v>Suya Geçen Madde</v>
          </cell>
          <cell r="I124">
            <v>342</v>
          </cell>
        </row>
        <row r="125">
          <cell r="C125">
            <v>120</v>
          </cell>
          <cell r="D125" t="str">
            <v>Tane/Kilogram (Kg) Sayısı</v>
          </cell>
          <cell r="I125">
            <v>183.6</v>
          </cell>
        </row>
        <row r="126">
          <cell r="C126">
            <v>121</v>
          </cell>
          <cell r="D126" t="str">
            <v>Toplam Çözünmüş Katı Madde</v>
          </cell>
          <cell r="I126">
            <v>342</v>
          </cell>
        </row>
        <row r="127">
          <cell r="C127">
            <v>122</v>
          </cell>
          <cell r="D127" t="str">
            <v xml:space="preserve">Toplam Toz Çay Miktarı </v>
          </cell>
          <cell r="I127">
            <v>183.6</v>
          </cell>
        </row>
        <row r="128">
          <cell r="C128">
            <v>123</v>
          </cell>
          <cell r="D128" t="str">
            <v>Tortu / Çökelti</v>
          </cell>
          <cell r="I128">
            <v>342</v>
          </cell>
        </row>
        <row r="129">
          <cell r="C129">
            <v>124</v>
          </cell>
          <cell r="D129" t="str">
            <v>Tuzluluk (%)</v>
          </cell>
          <cell r="I129">
            <v>183.6</v>
          </cell>
        </row>
        <row r="130">
          <cell r="C130">
            <v>125</v>
          </cell>
          <cell r="D130" t="str">
            <v>Vizkozite</v>
          </cell>
          <cell r="I130">
            <v>345.6</v>
          </cell>
        </row>
        <row r="131">
          <cell r="C131">
            <v>126</v>
          </cell>
          <cell r="D131" t="str">
            <v>Yabancı Madde ***</v>
          </cell>
          <cell r="I131">
            <v>234</v>
          </cell>
        </row>
        <row r="132">
          <cell r="C132">
            <v>127</v>
          </cell>
          <cell r="D132" t="str">
            <v>Yabancı Madde ***</v>
          </cell>
          <cell r="I132">
            <v>369</v>
          </cell>
        </row>
        <row r="133">
          <cell r="C133">
            <v>128</v>
          </cell>
          <cell r="D133" t="str">
            <v>Yağsız Kuru Madde</v>
          </cell>
          <cell r="I133" t="str">
            <v>*</v>
          </cell>
        </row>
        <row r="134">
          <cell r="C134">
            <v>129</v>
          </cell>
          <cell r="D134" t="str">
            <v>Yağsız Kuru Madde</v>
          </cell>
          <cell r="I134">
            <v>432.5</v>
          </cell>
        </row>
        <row r="135">
          <cell r="C135">
            <v>130</v>
          </cell>
          <cell r="D135" t="str">
            <v>Yoğunluk / Bağıl Yoğunluk</v>
          </cell>
          <cell r="I135">
            <v>183.6</v>
          </cell>
        </row>
        <row r="136">
          <cell r="C136">
            <v>131</v>
          </cell>
          <cell r="D136" t="str">
            <v>Yumurtada Hava Boşluğu (Her 10 Yumurta İçin)</v>
          </cell>
          <cell r="I136">
            <v>201.60000000000002</v>
          </cell>
        </row>
        <row r="137">
          <cell r="C137">
            <v>132</v>
          </cell>
          <cell r="D137" t="str">
            <v>2- Gliseril Monopalmitat Yüzde Miktarının</v>
          </cell>
          <cell r="I137">
            <v>2082</v>
          </cell>
        </row>
        <row r="138">
          <cell r="C138">
            <v>133</v>
          </cell>
          <cell r="D138" t="str">
            <v>2 Metil İmidazol ve 4 Metil İmüdazol Toplamı</v>
          </cell>
          <cell r="I138">
            <v>2335.5</v>
          </cell>
        </row>
        <row r="139">
          <cell r="C139">
            <v>134</v>
          </cell>
          <cell r="D139" t="str">
            <v xml:space="preserve">3 MCPD ve Glisidil Yağ Esterleri </v>
          </cell>
          <cell r="I139">
            <v>2082</v>
          </cell>
        </row>
        <row r="140">
          <cell r="C140">
            <v>135</v>
          </cell>
          <cell r="D140" t="str">
            <v>Acılık (Kreiss)</v>
          </cell>
          <cell r="I140">
            <v>256.5</v>
          </cell>
        </row>
        <row r="141">
          <cell r="C141">
            <v>136</v>
          </cell>
          <cell r="D141" t="str">
            <v>ADF (Acid Detergent Fiber)</v>
          </cell>
          <cell r="I141">
            <v>540</v>
          </cell>
        </row>
        <row r="142">
          <cell r="C142">
            <v>137</v>
          </cell>
          <cell r="D142" t="str">
            <v>ADL (Acid Detergent Lignin)</v>
          </cell>
          <cell r="I142">
            <v>540</v>
          </cell>
        </row>
        <row r="143">
          <cell r="C143">
            <v>138</v>
          </cell>
          <cell r="D143" t="str">
            <v xml:space="preserve">Akrilamid </v>
          </cell>
          <cell r="I143">
            <v>3078</v>
          </cell>
        </row>
        <row r="144">
          <cell r="C144">
            <v>139</v>
          </cell>
          <cell r="D144" t="str">
            <v>Akrilamid</v>
          </cell>
          <cell r="I144">
            <v>2305.8000000000002</v>
          </cell>
        </row>
        <row r="145">
          <cell r="C145">
            <v>140</v>
          </cell>
          <cell r="D145" t="str">
            <v xml:space="preserve">Aldehit Miktar </v>
          </cell>
          <cell r="I145">
            <v>1077.3</v>
          </cell>
        </row>
        <row r="146">
          <cell r="C146">
            <v>141</v>
          </cell>
          <cell r="D146" t="str">
            <v>Aldehit Sayısı</v>
          </cell>
          <cell r="I146">
            <v>256.5</v>
          </cell>
        </row>
        <row r="147">
          <cell r="C147">
            <v>142</v>
          </cell>
          <cell r="D147" t="str">
            <v>Alkalilik (Bileşik ve Toplam Alkalilite)</v>
          </cell>
          <cell r="I147">
            <v>256.5</v>
          </cell>
        </row>
        <row r="148">
          <cell r="C148">
            <v>143</v>
          </cell>
          <cell r="D148" t="str">
            <v>Alkol % Hacmen</v>
          </cell>
          <cell r="I148">
            <v>256.5</v>
          </cell>
        </row>
        <row r="149">
          <cell r="C149">
            <v>144</v>
          </cell>
          <cell r="D149" t="str">
            <v>Alkol % Hacmen</v>
          </cell>
          <cell r="I149">
            <v>356.4</v>
          </cell>
        </row>
        <row r="150">
          <cell r="C150">
            <v>145</v>
          </cell>
          <cell r="D150" t="str">
            <v>Alkoloidler</v>
          </cell>
        </row>
        <row r="151">
          <cell r="C151">
            <v>146</v>
          </cell>
          <cell r="D151" t="str">
            <v>Alkoloidler</v>
          </cell>
          <cell r="I151">
            <v>3450</v>
          </cell>
        </row>
        <row r="152">
          <cell r="C152">
            <v>147</v>
          </cell>
          <cell r="D152" t="str">
            <v>Alkoloidler</v>
          </cell>
          <cell r="I152">
            <v>2500</v>
          </cell>
        </row>
        <row r="153">
          <cell r="C153">
            <v>148</v>
          </cell>
          <cell r="D153" t="str">
            <v>Alkolde Çözülmeyen Maddeler</v>
          </cell>
          <cell r="I153">
            <v>467.1</v>
          </cell>
        </row>
        <row r="154">
          <cell r="C154">
            <v>149</v>
          </cell>
          <cell r="D154" t="str">
            <v>Alkolde Çözünen Ekstrakt</v>
          </cell>
          <cell r="I154">
            <v>256.5</v>
          </cell>
        </row>
        <row r="155">
          <cell r="C155">
            <v>150</v>
          </cell>
          <cell r="D155" t="str">
            <v>Amino Asit Analizi</v>
          </cell>
        </row>
        <row r="156">
          <cell r="C156">
            <v>151</v>
          </cell>
          <cell r="D156" t="str">
            <v>Amino Asit Analizi</v>
          </cell>
          <cell r="I156">
            <v>1107</v>
          </cell>
        </row>
        <row r="157">
          <cell r="C157">
            <v>152</v>
          </cell>
          <cell r="D157" t="str">
            <v>Amino Asit Analizi</v>
          </cell>
          <cell r="I157">
            <v>1107</v>
          </cell>
        </row>
        <row r="158">
          <cell r="C158">
            <v>153</v>
          </cell>
          <cell r="D158" t="str">
            <v>Amino Asit Analizi</v>
          </cell>
          <cell r="I158">
            <v>1107</v>
          </cell>
        </row>
        <row r="159">
          <cell r="C159">
            <v>154</v>
          </cell>
          <cell r="D159" t="str">
            <v>Amino Asit Analizi</v>
          </cell>
          <cell r="I159">
            <v>1107</v>
          </cell>
        </row>
        <row r="160">
          <cell r="C160">
            <v>155</v>
          </cell>
          <cell r="D160" t="str">
            <v>Amino Asit Analizi</v>
          </cell>
          <cell r="I160">
            <v>467.1</v>
          </cell>
        </row>
        <row r="161">
          <cell r="C161">
            <v>156</v>
          </cell>
          <cell r="D161" t="str">
            <v>Amino Asit Analizi</v>
          </cell>
          <cell r="I161">
            <v>467.1</v>
          </cell>
        </row>
        <row r="162">
          <cell r="C162">
            <v>157</v>
          </cell>
          <cell r="D162" t="str">
            <v>Amino Asit Analizi</v>
          </cell>
          <cell r="I162">
            <v>2713.5</v>
          </cell>
        </row>
        <row r="163">
          <cell r="C163">
            <v>158</v>
          </cell>
          <cell r="D163" t="str">
            <v>Amino Asit Analizi</v>
          </cell>
          <cell r="I163">
            <v>2500</v>
          </cell>
        </row>
        <row r="164">
          <cell r="C164">
            <v>159</v>
          </cell>
          <cell r="D164" t="str">
            <v>Amino Asit Analizi</v>
          </cell>
          <cell r="I164">
            <v>3900</v>
          </cell>
        </row>
        <row r="165">
          <cell r="C165">
            <v>160</v>
          </cell>
          <cell r="D165" t="str">
            <v>Amino Asit Analizi</v>
          </cell>
        </row>
        <row r="166">
          <cell r="C166">
            <v>161</v>
          </cell>
          <cell r="D166" t="str">
            <v>Amino Asit Analizi</v>
          </cell>
        </row>
        <row r="167">
          <cell r="C167">
            <v>162</v>
          </cell>
          <cell r="D167" t="str">
            <v>Amino Asit Analizi</v>
          </cell>
        </row>
        <row r="168">
          <cell r="C168">
            <v>163</v>
          </cell>
          <cell r="D168" t="str">
            <v>Amino Asit Analizi</v>
          </cell>
        </row>
        <row r="169">
          <cell r="C169">
            <v>164</v>
          </cell>
          <cell r="D169" t="str">
            <v>Amino Asit Analizi</v>
          </cell>
        </row>
        <row r="170">
          <cell r="C170">
            <v>165</v>
          </cell>
          <cell r="D170" t="str">
            <v>Amino Asit Analizi</v>
          </cell>
        </row>
        <row r="171">
          <cell r="C171">
            <v>166</v>
          </cell>
          <cell r="D171" t="str">
            <v>Amino Asit Analizi</v>
          </cell>
        </row>
        <row r="172">
          <cell r="C172">
            <v>167</v>
          </cell>
          <cell r="D172" t="str">
            <v>Amino Asit Analizi</v>
          </cell>
        </row>
        <row r="173">
          <cell r="C173">
            <v>168</v>
          </cell>
          <cell r="D173" t="str">
            <v>Amino Asit Analizi</v>
          </cell>
        </row>
        <row r="174">
          <cell r="C174">
            <v>169</v>
          </cell>
          <cell r="D174" t="str">
            <v>Amino Asit Analizi</v>
          </cell>
        </row>
        <row r="175">
          <cell r="C175">
            <v>170</v>
          </cell>
          <cell r="D175" t="str">
            <v>Amino Asit Analizi</v>
          </cell>
        </row>
        <row r="176">
          <cell r="C176">
            <v>171</v>
          </cell>
          <cell r="D176" t="str">
            <v>Amino Asit Analizi</v>
          </cell>
        </row>
        <row r="177">
          <cell r="C177">
            <v>172</v>
          </cell>
          <cell r="D177" t="str">
            <v>Amino Asit Analizi</v>
          </cell>
        </row>
        <row r="178">
          <cell r="C178">
            <v>173</v>
          </cell>
          <cell r="D178" t="str">
            <v>Amino Asit Analizi</v>
          </cell>
        </row>
        <row r="179">
          <cell r="C179">
            <v>174</v>
          </cell>
          <cell r="D179" t="str">
            <v>Amino Asit Analizi</v>
          </cell>
        </row>
        <row r="180">
          <cell r="C180">
            <v>175</v>
          </cell>
          <cell r="D180" t="str">
            <v xml:space="preserve">Amonyak </v>
          </cell>
          <cell r="I180">
            <v>221.4</v>
          </cell>
        </row>
        <row r="181">
          <cell r="C181">
            <v>176</v>
          </cell>
          <cell r="D181" t="str">
            <v>Amonyak</v>
          </cell>
          <cell r="I181">
            <v>796.5</v>
          </cell>
        </row>
        <row r="182">
          <cell r="C182">
            <v>177</v>
          </cell>
          <cell r="D182" t="str">
            <v>Amonyum Azotu (Amonyak) Miktarı</v>
          </cell>
          <cell r="I182">
            <v>396.9</v>
          </cell>
        </row>
        <row r="183">
          <cell r="C183">
            <v>178</v>
          </cell>
          <cell r="D183" t="str">
            <v>Amonyum İyonu</v>
          </cell>
          <cell r="I183">
            <v>504.9</v>
          </cell>
        </row>
        <row r="184">
          <cell r="C184">
            <v>179</v>
          </cell>
          <cell r="D184" t="str">
            <v>Antibiyotik Aranması</v>
          </cell>
          <cell r="I184">
            <v>1314.9</v>
          </cell>
        </row>
        <row r="185">
          <cell r="C185">
            <v>180</v>
          </cell>
          <cell r="D185" t="str">
            <v>Antibiyotik Aranması</v>
          </cell>
          <cell r="I185">
            <v>388.8</v>
          </cell>
        </row>
        <row r="186">
          <cell r="C186">
            <v>181</v>
          </cell>
          <cell r="D186" t="str">
            <v>Antibiyotik Miktarı (Herbir Grup İçin)</v>
          </cell>
          <cell r="I186">
            <v>2500</v>
          </cell>
        </row>
        <row r="187">
          <cell r="C187">
            <v>182</v>
          </cell>
          <cell r="D187" t="str">
            <v xml:space="preserve">Antioksidan </v>
          </cell>
        </row>
        <row r="188">
          <cell r="C188">
            <v>183</v>
          </cell>
          <cell r="D188" t="str">
            <v xml:space="preserve">Antioksidan </v>
          </cell>
          <cell r="I188">
            <v>467.1</v>
          </cell>
        </row>
        <row r="189">
          <cell r="C189">
            <v>184</v>
          </cell>
          <cell r="D189" t="str">
            <v xml:space="preserve">Antioksidan </v>
          </cell>
          <cell r="I189">
            <v>467.1</v>
          </cell>
        </row>
        <row r="190">
          <cell r="C190">
            <v>185</v>
          </cell>
          <cell r="D190" t="str">
            <v xml:space="preserve">Antioksidan </v>
          </cell>
        </row>
        <row r="191">
          <cell r="C191">
            <v>186</v>
          </cell>
          <cell r="D191" t="str">
            <v xml:space="preserve">Antioksidan </v>
          </cell>
          <cell r="I191">
            <v>1107</v>
          </cell>
        </row>
        <row r="192">
          <cell r="C192">
            <v>187</v>
          </cell>
          <cell r="D192" t="str">
            <v xml:space="preserve">Antioksidan </v>
          </cell>
          <cell r="I192">
            <v>1107</v>
          </cell>
        </row>
        <row r="193">
          <cell r="C193">
            <v>188</v>
          </cell>
          <cell r="D193" t="str">
            <v xml:space="preserve">Antioksidan </v>
          </cell>
          <cell r="I193">
            <v>1107</v>
          </cell>
        </row>
        <row r="194">
          <cell r="C194">
            <v>189</v>
          </cell>
          <cell r="D194" t="str">
            <v xml:space="preserve">Antioksidan </v>
          </cell>
          <cell r="I194">
            <v>1107</v>
          </cell>
        </row>
        <row r="195">
          <cell r="C195">
            <v>190</v>
          </cell>
          <cell r="D195" t="str">
            <v xml:space="preserve">Antioksidan </v>
          </cell>
          <cell r="I195">
            <v>1107</v>
          </cell>
        </row>
        <row r="196">
          <cell r="C196">
            <v>191</v>
          </cell>
          <cell r="D196" t="str">
            <v>Antikoksidiyal 
(Bir parametre için, sonraki her bir parametre 45,00  TL)</v>
          </cell>
          <cell r="I196">
            <v>2400</v>
          </cell>
        </row>
        <row r="197">
          <cell r="C197">
            <v>192</v>
          </cell>
          <cell r="D197" t="str">
            <v xml:space="preserve">Anyon Katyon Analizi </v>
          </cell>
        </row>
        <row r="198">
          <cell r="C198">
            <v>193</v>
          </cell>
          <cell r="D198" t="str">
            <v xml:space="preserve">Anyon Katyon Analizi </v>
          </cell>
          <cell r="I198">
            <v>226.8</v>
          </cell>
        </row>
        <row r="199">
          <cell r="C199">
            <v>194</v>
          </cell>
          <cell r="D199" t="str">
            <v xml:space="preserve">Anyon Katyon Analizi </v>
          </cell>
          <cell r="I199">
            <v>226.8</v>
          </cell>
        </row>
        <row r="200">
          <cell r="C200">
            <v>195</v>
          </cell>
          <cell r="D200" t="str">
            <v xml:space="preserve">Anyon Katyon Analizi </v>
          </cell>
          <cell r="I200">
            <v>467.1</v>
          </cell>
        </row>
        <row r="201">
          <cell r="C201">
            <v>196</v>
          </cell>
          <cell r="D201" t="str">
            <v xml:space="preserve">Anyon Katyon Analizi </v>
          </cell>
          <cell r="I201">
            <v>467.1</v>
          </cell>
        </row>
        <row r="202">
          <cell r="C202">
            <v>197</v>
          </cell>
          <cell r="D202" t="str">
            <v xml:space="preserve">Anyon Katyon Analizi </v>
          </cell>
          <cell r="I202">
            <v>901.8</v>
          </cell>
        </row>
        <row r="203">
          <cell r="C203">
            <v>198</v>
          </cell>
          <cell r="D203" t="str">
            <v xml:space="preserve">Anyon Katyon Analizi </v>
          </cell>
          <cell r="I203">
            <v>1107</v>
          </cell>
        </row>
        <row r="204">
          <cell r="C204">
            <v>199</v>
          </cell>
          <cell r="D204" t="str">
            <v xml:space="preserve">Anyon Katyon Analizi </v>
          </cell>
          <cell r="I204">
            <v>1107</v>
          </cell>
        </row>
        <row r="205">
          <cell r="C205">
            <v>200</v>
          </cell>
          <cell r="D205" t="str">
            <v xml:space="preserve">Anyon Katyon Analizi </v>
          </cell>
          <cell r="I205">
            <v>1147.5</v>
          </cell>
        </row>
        <row r="206">
          <cell r="C206">
            <v>201</v>
          </cell>
          <cell r="D206" t="str">
            <v xml:space="preserve">Anyon Katyon Analizi </v>
          </cell>
          <cell r="I206">
            <v>1147.5</v>
          </cell>
        </row>
        <row r="207">
          <cell r="C207">
            <v>202</v>
          </cell>
          <cell r="D207" t="str">
            <v xml:space="preserve">Aprolium </v>
          </cell>
          <cell r="I207">
            <v>518.4</v>
          </cell>
        </row>
        <row r="208">
          <cell r="C208">
            <v>203</v>
          </cell>
          <cell r="D208" t="str">
            <v>Asetil Metil Karbinol Testi</v>
          </cell>
          <cell r="I208">
            <v>256.5</v>
          </cell>
        </row>
        <row r="209">
          <cell r="C209">
            <v>204</v>
          </cell>
          <cell r="D209" t="str">
            <v>Asit Sayısı / Serbest Yağ Asitliği (FFA)</v>
          </cell>
          <cell r="I209">
            <v>329.4</v>
          </cell>
        </row>
        <row r="210">
          <cell r="C210">
            <v>205</v>
          </cell>
          <cell r="D210" t="str">
            <v>Asitlik / Toplam Asit (Sitrik, Asetik, Tartarik Asit vb. Cinsinden)</v>
          </cell>
          <cell r="I210">
            <v>256.5</v>
          </cell>
        </row>
        <row r="211">
          <cell r="C211">
            <v>206</v>
          </cell>
          <cell r="D211" t="str">
            <v>Asitte Çözünmeyen Madde (Na2Co3 Cinsinden)</v>
          </cell>
          <cell r="I211">
            <v>199.8</v>
          </cell>
        </row>
        <row r="212">
          <cell r="C212">
            <v>207</v>
          </cell>
          <cell r="D212" t="str">
            <v xml:space="preserve">Azodikarbonamit </v>
          </cell>
          <cell r="I212">
            <v>467.1</v>
          </cell>
        </row>
        <row r="213">
          <cell r="C213">
            <v>208</v>
          </cell>
          <cell r="D213" t="str">
            <v>Azodikarbonamit</v>
          </cell>
          <cell r="I213">
            <v>1107</v>
          </cell>
        </row>
        <row r="214">
          <cell r="C214">
            <v>209</v>
          </cell>
          <cell r="D214" t="str">
            <v>Azot Miktarı</v>
          </cell>
          <cell r="I214">
            <v>585.9</v>
          </cell>
        </row>
        <row r="215">
          <cell r="C215">
            <v>210</v>
          </cell>
          <cell r="D215" t="str">
            <v xml:space="preserve">Azotsuz Öz Maddeler (Kurumadde+Protein+Selüloz+Kül+Yağ) </v>
          </cell>
          <cell r="I215" t="str">
            <v>*</v>
          </cell>
        </row>
        <row r="216">
          <cell r="C216">
            <v>211</v>
          </cell>
          <cell r="D216" t="str">
            <v>Benzen</v>
          </cell>
          <cell r="I216">
            <v>1917</v>
          </cell>
        </row>
        <row r="217">
          <cell r="C217">
            <v>212</v>
          </cell>
          <cell r="D217" t="str">
            <v>Benzoik Asit</v>
          </cell>
          <cell r="I217">
            <v>378</v>
          </cell>
        </row>
        <row r="218">
          <cell r="C218">
            <v>213</v>
          </cell>
          <cell r="D218" t="str">
            <v>Beyaz Pirinç Şurubu Aranması</v>
          </cell>
          <cell r="I218">
            <v>1768.5</v>
          </cell>
        </row>
        <row r="219">
          <cell r="C219">
            <v>214</v>
          </cell>
          <cell r="D219" t="str">
            <v>Benzoil Peroksit</v>
          </cell>
          <cell r="I219">
            <v>1107</v>
          </cell>
        </row>
        <row r="220">
          <cell r="C220">
            <v>215</v>
          </cell>
          <cell r="D220" t="str">
            <v xml:space="preserve">Bitkisel Gelişmeyi Düzenleyici </v>
          </cell>
          <cell r="I220">
            <v>1509.3</v>
          </cell>
        </row>
        <row r="221">
          <cell r="C221">
            <v>216</v>
          </cell>
          <cell r="D221" t="str">
            <v>Bitkisel Gelişmeyi Düzenleyici</v>
          </cell>
          <cell r="I221">
            <v>2246.4</v>
          </cell>
        </row>
        <row r="222">
          <cell r="C222">
            <v>217</v>
          </cell>
          <cell r="D222" t="str">
            <v>Bitkisel Yağ Aranması</v>
          </cell>
          <cell r="I222">
            <v>1509.3</v>
          </cell>
        </row>
        <row r="223">
          <cell r="C223">
            <v>218</v>
          </cell>
          <cell r="D223" t="str">
            <v>Borik Asit (Boraks)</v>
          </cell>
          <cell r="I223">
            <v>302.39999999999998</v>
          </cell>
        </row>
        <row r="224">
          <cell r="C224">
            <v>219</v>
          </cell>
          <cell r="D224" t="str">
            <v>Boya Aranması</v>
          </cell>
          <cell r="I224">
            <v>518.4</v>
          </cell>
        </row>
        <row r="225">
          <cell r="C225">
            <v>220</v>
          </cell>
          <cell r="D225" t="str">
            <v>Boya İndirgeme Testi</v>
          </cell>
        </row>
        <row r="226">
          <cell r="C226">
            <v>221</v>
          </cell>
          <cell r="D226" t="str">
            <v>Boya İndirgeme Testi</v>
          </cell>
          <cell r="I226">
            <v>199.8</v>
          </cell>
        </row>
        <row r="227">
          <cell r="C227">
            <v>222</v>
          </cell>
          <cell r="D227" t="str">
            <v>Boya İndirgeme Testi</v>
          </cell>
          <cell r="I227">
            <v>261.89999999999998</v>
          </cell>
        </row>
        <row r="228">
          <cell r="C228">
            <v>223</v>
          </cell>
          <cell r="D228" t="str">
            <v>Boya Miktarı</v>
          </cell>
          <cell r="I228">
            <v>1107</v>
          </cell>
        </row>
        <row r="229">
          <cell r="C229">
            <v>224</v>
          </cell>
          <cell r="D229" t="str">
            <v>Boya Miktarı</v>
          </cell>
          <cell r="I229">
            <v>2150</v>
          </cell>
        </row>
        <row r="230">
          <cell r="C230">
            <v>225</v>
          </cell>
          <cell r="D230" t="str">
            <v>Boya Miktarı (Spektrofotometrik) (Herbiri için)</v>
          </cell>
          <cell r="I230">
            <v>796.5</v>
          </cell>
        </row>
        <row r="231">
          <cell r="C231">
            <v>226</v>
          </cell>
          <cell r="D231" t="str">
            <v>Boyar Madde (B3e)</v>
          </cell>
          <cell r="I231">
            <v>2890</v>
          </cell>
        </row>
        <row r="232">
          <cell r="C232">
            <v>227</v>
          </cell>
          <cell r="D232" t="str">
            <v>Boyar Madde (B3e)</v>
          </cell>
        </row>
        <row r="233">
          <cell r="C233">
            <v>228</v>
          </cell>
          <cell r="D233" t="str">
            <v>Boyar Madde (B3e)</v>
          </cell>
        </row>
        <row r="234">
          <cell r="C234">
            <v>229</v>
          </cell>
          <cell r="D234" t="str">
            <v>Boyar Madde (B3e)</v>
          </cell>
        </row>
        <row r="235">
          <cell r="C235">
            <v>230</v>
          </cell>
          <cell r="D235" t="str">
            <v>Boyar Madde (B3e)</v>
          </cell>
        </row>
        <row r="236">
          <cell r="C236">
            <v>231</v>
          </cell>
          <cell r="D236" t="str">
            <v>Boyar Madde (B3e)</v>
          </cell>
        </row>
        <row r="237">
          <cell r="C237">
            <v>232</v>
          </cell>
          <cell r="D237" t="str">
            <v>Brom</v>
          </cell>
          <cell r="I237">
            <v>305.10000000000002</v>
          </cell>
        </row>
        <row r="238">
          <cell r="C238">
            <v>233</v>
          </cell>
          <cell r="D238" t="str">
            <v>Bromat</v>
          </cell>
          <cell r="I238">
            <v>540</v>
          </cell>
        </row>
        <row r="239">
          <cell r="C239">
            <v>234</v>
          </cell>
          <cell r="D239" t="str">
            <v>Bromat ve Iyodat</v>
          </cell>
          <cell r="I239">
            <v>388.8</v>
          </cell>
        </row>
        <row r="240">
          <cell r="C240">
            <v>235</v>
          </cell>
          <cell r="D240" t="str">
            <v>Bromür</v>
          </cell>
          <cell r="I240">
            <v>540</v>
          </cell>
        </row>
        <row r="241">
          <cell r="C241">
            <v>236</v>
          </cell>
          <cell r="D241" t="str">
            <v>Bromür (Toplam İnorganik) Miktar</v>
          </cell>
          <cell r="I241">
            <v>1215</v>
          </cell>
        </row>
        <row r="242">
          <cell r="C242">
            <v>237</v>
          </cell>
          <cell r="D242" t="str">
            <v>Çözünmeyen Safsızlıklar</v>
          </cell>
          <cell r="I242">
            <v>467.1</v>
          </cell>
        </row>
        <row r="243">
          <cell r="C243">
            <v>238</v>
          </cell>
          <cell r="D243" t="str">
            <v>Denatonyum Benzoat</v>
          </cell>
          <cell r="I243">
            <v>1107</v>
          </cell>
        </row>
        <row r="244">
          <cell r="C244">
            <v>239</v>
          </cell>
          <cell r="D244" t="str">
            <v xml:space="preserve">Deterjan Miktarı </v>
          </cell>
          <cell r="I244">
            <v>329.4</v>
          </cell>
        </row>
        <row r="245">
          <cell r="C245">
            <v>240</v>
          </cell>
          <cell r="D245" t="str">
            <v>Dextrin Aranması</v>
          </cell>
          <cell r="I245">
            <v>199.8</v>
          </cell>
        </row>
        <row r="246">
          <cell r="C246">
            <v>241</v>
          </cell>
          <cell r="D246" t="str">
            <v>Dioksin</v>
          </cell>
          <cell r="I246">
            <v>13350</v>
          </cell>
        </row>
        <row r="247">
          <cell r="C247">
            <v>242</v>
          </cell>
          <cell r="D247" t="str">
            <v>Dioksin</v>
          </cell>
        </row>
        <row r="248">
          <cell r="C248">
            <v>243</v>
          </cell>
          <cell r="D248" t="str">
            <v>Dioksin</v>
          </cell>
        </row>
        <row r="249">
          <cell r="C249">
            <v>244</v>
          </cell>
          <cell r="D249" t="str">
            <v>Dioksin</v>
          </cell>
        </row>
        <row r="250">
          <cell r="C250">
            <v>245</v>
          </cell>
          <cell r="D250" t="str">
            <v>Dioksin</v>
          </cell>
          <cell r="I250">
            <v>11300</v>
          </cell>
        </row>
        <row r="251">
          <cell r="C251">
            <v>246</v>
          </cell>
          <cell r="D251" t="str">
            <v>Dioksin</v>
          </cell>
        </row>
        <row r="252">
          <cell r="C252">
            <v>247</v>
          </cell>
          <cell r="D252" t="str">
            <v>Dioksin</v>
          </cell>
        </row>
        <row r="253">
          <cell r="C253">
            <v>248</v>
          </cell>
          <cell r="D253" t="str">
            <v>Dioksin</v>
          </cell>
        </row>
        <row r="254">
          <cell r="C254">
            <v>249</v>
          </cell>
          <cell r="D254" t="str">
            <v>Diyet Lifi</v>
          </cell>
          <cell r="I254">
            <v>2428</v>
          </cell>
        </row>
        <row r="255">
          <cell r="C255">
            <v>250</v>
          </cell>
          <cell r="D255" t="str">
            <v>Diyet Lifi</v>
          </cell>
          <cell r="I255">
            <v>3510</v>
          </cell>
        </row>
        <row r="256">
          <cell r="C256">
            <v>251</v>
          </cell>
          <cell r="D256" t="str">
            <v xml:space="preserve">Element </v>
          </cell>
          <cell r="I256">
            <v>585.9</v>
          </cell>
        </row>
        <row r="257">
          <cell r="C257">
            <v>252</v>
          </cell>
          <cell r="D257" t="str">
            <v xml:space="preserve">Element </v>
          </cell>
          <cell r="I257">
            <v>600</v>
          </cell>
        </row>
        <row r="258">
          <cell r="C258">
            <v>253</v>
          </cell>
          <cell r="D258" t="str">
            <v>Element</v>
          </cell>
          <cell r="I258">
            <v>700</v>
          </cell>
        </row>
        <row r="259">
          <cell r="C259">
            <v>254</v>
          </cell>
          <cell r="D259" t="str">
            <v>Element 
(Bir parametre için, sonraki her bir element 200 TL)</v>
          </cell>
          <cell r="I259">
            <v>1296</v>
          </cell>
        </row>
        <row r="260">
          <cell r="C260">
            <v>255</v>
          </cell>
          <cell r="D260" t="str">
            <v>İyot</v>
          </cell>
          <cell r="I260">
            <v>1215</v>
          </cell>
        </row>
        <row r="261">
          <cell r="C261">
            <v>256</v>
          </cell>
          <cell r="D261" t="str">
            <v xml:space="preserve">Enzim Aktivitesi </v>
          </cell>
        </row>
        <row r="262">
          <cell r="C262">
            <v>257</v>
          </cell>
          <cell r="D262" t="str">
            <v xml:space="preserve">Enzim Aktivitesi </v>
          </cell>
          <cell r="I262">
            <v>737.09999999999991</v>
          </cell>
        </row>
        <row r="263">
          <cell r="C263">
            <v>258</v>
          </cell>
          <cell r="D263" t="str">
            <v xml:space="preserve">Enzim Aktivitesi </v>
          </cell>
          <cell r="I263">
            <v>564.29999999999995</v>
          </cell>
        </row>
        <row r="264">
          <cell r="C264">
            <v>259</v>
          </cell>
          <cell r="D264" t="str">
            <v xml:space="preserve">Enzim Aktivitesi </v>
          </cell>
          <cell r="I264">
            <v>1107</v>
          </cell>
        </row>
        <row r="265">
          <cell r="C265">
            <v>260</v>
          </cell>
          <cell r="D265" t="str">
            <v xml:space="preserve">Enzim Aktivitesi </v>
          </cell>
          <cell r="I265">
            <v>375.3</v>
          </cell>
        </row>
        <row r="266">
          <cell r="C266">
            <v>261</v>
          </cell>
          <cell r="D266" t="str">
            <v xml:space="preserve">Enzim Aktivitesi </v>
          </cell>
          <cell r="I266">
            <v>945</v>
          </cell>
        </row>
        <row r="267">
          <cell r="C267">
            <v>262</v>
          </cell>
          <cell r="D267" t="str">
            <v xml:space="preserve">Enzim Aktivitesi </v>
          </cell>
          <cell r="I267">
            <v>375.3</v>
          </cell>
        </row>
        <row r="268">
          <cell r="C268">
            <v>263</v>
          </cell>
          <cell r="D268" t="str">
            <v xml:space="preserve">Enzim Aktivitesi </v>
          </cell>
          <cell r="I268">
            <v>375.3</v>
          </cell>
        </row>
        <row r="269">
          <cell r="C269">
            <v>264</v>
          </cell>
          <cell r="D269" t="str">
            <v xml:space="preserve">Enzim Aktivitesi </v>
          </cell>
          <cell r="I269">
            <v>1609.1999999999998</v>
          </cell>
        </row>
        <row r="270">
          <cell r="C270">
            <v>265</v>
          </cell>
          <cell r="D270" t="str">
            <v xml:space="preserve">Enzim Aktivitesi </v>
          </cell>
          <cell r="I270">
            <v>1343</v>
          </cell>
        </row>
        <row r="271">
          <cell r="C271">
            <v>266</v>
          </cell>
          <cell r="D271" t="str">
            <v>Ergosterol</v>
          </cell>
          <cell r="I271">
            <v>1023.3</v>
          </cell>
        </row>
        <row r="272">
          <cell r="C272">
            <v>267</v>
          </cell>
          <cell r="D272" t="str">
            <v>Et/Yağ Oranı-İç Yağlar</v>
          </cell>
          <cell r="I272">
            <v>199.8</v>
          </cell>
        </row>
        <row r="273">
          <cell r="C273">
            <v>268</v>
          </cell>
          <cell r="D273" t="str">
            <v>Etil Alkol</v>
          </cell>
          <cell r="I273">
            <v>1077.3</v>
          </cell>
        </row>
        <row r="274">
          <cell r="C274">
            <v>269</v>
          </cell>
          <cell r="D274" t="str">
            <v>Etil Alkol</v>
          </cell>
          <cell r="I274">
            <v>329.4</v>
          </cell>
        </row>
        <row r="275">
          <cell r="C275">
            <v>270</v>
          </cell>
          <cell r="D275" t="str">
            <v>Etil Asetat</v>
          </cell>
          <cell r="I275">
            <v>1077.3</v>
          </cell>
        </row>
        <row r="276">
          <cell r="C276">
            <v>271</v>
          </cell>
          <cell r="D276" t="str">
            <v>Fenolik Maddeler</v>
          </cell>
          <cell r="I276">
            <v>375.3</v>
          </cell>
        </row>
        <row r="277">
          <cell r="C277">
            <v>272</v>
          </cell>
          <cell r="D277" t="str">
            <v>Fenolik Maddeler</v>
          </cell>
        </row>
        <row r="278">
          <cell r="C278">
            <v>273</v>
          </cell>
          <cell r="D278" t="str">
            <v>Fenolik Maddeler</v>
          </cell>
          <cell r="I278">
            <v>2000</v>
          </cell>
        </row>
        <row r="279">
          <cell r="C279">
            <v>274</v>
          </cell>
          <cell r="D279" t="str">
            <v>Fenolik Maddeler</v>
          </cell>
          <cell r="I279">
            <v>1231.2</v>
          </cell>
        </row>
        <row r="280">
          <cell r="C280">
            <v>275</v>
          </cell>
          <cell r="D280" t="str">
            <v>Fermentasyon Gücü</v>
          </cell>
          <cell r="I280">
            <v>329.4</v>
          </cell>
        </row>
        <row r="281">
          <cell r="C281">
            <v>276</v>
          </cell>
          <cell r="D281" t="str">
            <v xml:space="preserve">Formaldehit  Aranması </v>
          </cell>
          <cell r="I281">
            <v>199.8</v>
          </cell>
        </row>
        <row r="282">
          <cell r="C282">
            <v>277</v>
          </cell>
          <cell r="D282" t="str">
            <v>Formaldehit</v>
          </cell>
          <cell r="I282">
            <v>2799.9</v>
          </cell>
        </row>
        <row r="283">
          <cell r="C283">
            <v>278</v>
          </cell>
          <cell r="D283" t="str">
            <v>Formol Sayısı</v>
          </cell>
          <cell r="I283">
            <v>329.4</v>
          </cell>
        </row>
        <row r="284">
          <cell r="C284">
            <v>279</v>
          </cell>
          <cell r="D284" t="str">
            <v>Fosfat (PO4 Cinsinden veya Fosfor)</v>
          </cell>
          <cell r="I284">
            <v>467.1</v>
          </cell>
        </row>
        <row r="285">
          <cell r="C285">
            <v>280</v>
          </cell>
          <cell r="D285" t="str">
            <v>Fosforik Asit</v>
          </cell>
          <cell r="I285">
            <v>256.5</v>
          </cell>
        </row>
        <row r="286">
          <cell r="C286">
            <v>281</v>
          </cell>
          <cell r="D286" t="str">
            <v>Fruktan</v>
          </cell>
          <cell r="I286">
            <v>756</v>
          </cell>
        </row>
        <row r="287">
          <cell r="C287">
            <v>282</v>
          </cell>
          <cell r="D287" t="str">
            <v>Gama Glutamyl Beta Cyanoalenine</v>
          </cell>
          <cell r="I287">
            <v>1147.5</v>
          </cell>
        </row>
        <row r="288">
          <cell r="C288">
            <v>283</v>
          </cell>
          <cell r="D288" t="str">
            <v>Gossipol</v>
          </cell>
          <cell r="I288">
            <v>1414.8000000000002</v>
          </cell>
        </row>
        <row r="289">
          <cell r="C289">
            <v>284</v>
          </cell>
          <cell r="D289" t="str">
            <v xml:space="preserve">Glukoronolakton </v>
          </cell>
          <cell r="I289">
            <v>3069.9</v>
          </cell>
        </row>
        <row r="290">
          <cell r="C290">
            <v>285</v>
          </cell>
          <cell r="D290" t="str">
            <v>Hidrojen Peroksit</v>
          </cell>
          <cell r="I290">
            <v>256.5</v>
          </cell>
        </row>
        <row r="291">
          <cell r="C291">
            <v>286</v>
          </cell>
          <cell r="D291" t="str">
            <v>Hidrojen Peroksit</v>
          </cell>
          <cell r="I291">
            <v>429.29999999999995</v>
          </cell>
        </row>
        <row r="292">
          <cell r="C292">
            <v>287</v>
          </cell>
          <cell r="D292" t="str">
            <v>Hidrojen Peroksit</v>
          </cell>
          <cell r="I292">
            <v>1750</v>
          </cell>
        </row>
        <row r="293">
          <cell r="C293">
            <v>288</v>
          </cell>
          <cell r="D293" t="str">
            <v>Hidrojen Peroksit</v>
          </cell>
          <cell r="I293">
            <v>615</v>
          </cell>
        </row>
        <row r="294">
          <cell r="C294">
            <v>289</v>
          </cell>
          <cell r="D294" t="str">
            <v>Hidroksi Prolin (kollagen)</v>
          </cell>
          <cell r="I294">
            <v>1077.3</v>
          </cell>
        </row>
        <row r="295">
          <cell r="C295">
            <v>290</v>
          </cell>
          <cell r="D295" t="str">
            <v>Hidroksimetil Furfurol (HMF)</v>
          </cell>
          <cell r="I295">
            <v>1107</v>
          </cell>
        </row>
        <row r="296">
          <cell r="C296">
            <v>291</v>
          </cell>
          <cell r="D296" t="str">
            <v>Hidroksimetil Furfurol (HMF)</v>
          </cell>
          <cell r="I296">
            <v>585.9</v>
          </cell>
        </row>
        <row r="297">
          <cell r="C297">
            <v>292</v>
          </cell>
          <cell r="D297" t="str">
            <v xml:space="preserve">Histamin </v>
          </cell>
          <cell r="I297">
            <v>1077.3</v>
          </cell>
        </row>
        <row r="298">
          <cell r="C298">
            <v>293</v>
          </cell>
          <cell r="D298" t="str">
            <v>Histamin</v>
          </cell>
          <cell r="I298">
            <v>1107</v>
          </cell>
        </row>
        <row r="299">
          <cell r="C299">
            <v>294</v>
          </cell>
          <cell r="D299" t="str">
            <v>Histamin</v>
          </cell>
          <cell r="I299">
            <v>2346.3000000000002</v>
          </cell>
        </row>
        <row r="300">
          <cell r="C300">
            <v>295</v>
          </cell>
          <cell r="D300" t="str">
            <v>Homojenizasyon Deneyi</v>
          </cell>
          <cell r="I300">
            <v>375.3</v>
          </cell>
        </row>
        <row r="301">
          <cell r="C301">
            <v>296</v>
          </cell>
          <cell r="D301" t="str">
            <v>Hormon 
(Bir parametre için, sonraki her bir parametre 80,00 TL)</v>
          </cell>
          <cell r="I301">
            <v>3260</v>
          </cell>
        </row>
        <row r="302">
          <cell r="C302">
            <v>297</v>
          </cell>
          <cell r="D302" t="str">
            <v>Hormon Analizi</v>
          </cell>
          <cell r="I302">
            <v>12000</v>
          </cell>
        </row>
        <row r="303">
          <cell r="C303">
            <v>298</v>
          </cell>
          <cell r="D303" t="str">
            <v>Hormon Analizi</v>
          </cell>
          <cell r="I303">
            <v>1107</v>
          </cell>
        </row>
        <row r="304">
          <cell r="C304">
            <v>299</v>
          </cell>
          <cell r="D304" t="str">
            <v>Işınlanmış Gıda Analizleri</v>
          </cell>
          <cell r="I304">
            <v>6250</v>
          </cell>
        </row>
        <row r="305">
          <cell r="C305">
            <v>300</v>
          </cell>
          <cell r="D305" t="str">
            <v>Işınlanmış Gıda Analizleri</v>
          </cell>
          <cell r="I305">
            <v>1560</v>
          </cell>
        </row>
        <row r="306">
          <cell r="C306">
            <v>301</v>
          </cell>
          <cell r="D306" t="str">
            <v>İlaç Etken Madde / Aktif Farmasötik Bileşenler</v>
          </cell>
          <cell r="I306">
            <v>5650</v>
          </cell>
        </row>
        <row r="307">
          <cell r="C307">
            <v>302</v>
          </cell>
          <cell r="D307" t="str">
            <v>İlaç Etken Madde / Aktif Farmasötik Bileşenler</v>
          </cell>
        </row>
        <row r="308">
          <cell r="C308">
            <v>303</v>
          </cell>
          <cell r="D308" t="str">
            <v>İlaç Etken Madde / Aktif Farmasötik Bileşenler</v>
          </cell>
          <cell r="I308">
            <v>1215</v>
          </cell>
        </row>
        <row r="309">
          <cell r="C309">
            <v>304</v>
          </cell>
          <cell r="D309" t="str">
            <v>İlaç Etken Madde / Aktif Farmasötik Bileşenler</v>
          </cell>
          <cell r="I309">
            <v>1107</v>
          </cell>
        </row>
        <row r="310">
          <cell r="C310">
            <v>305</v>
          </cell>
          <cell r="D310" t="str">
            <v>İlaç Etken Madde / Aktif Farmasötik Bileşenler</v>
          </cell>
        </row>
        <row r="311">
          <cell r="C311">
            <v>306</v>
          </cell>
          <cell r="I311">
            <v>369.9</v>
          </cell>
        </row>
        <row r="312">
          <cell r="C312">
            <v>307</v>
          </cell>
          <cell r="D312" t="str">
            <v>İlaç Etken Madde / Aktif Farmasötik Bileşenler</v>
          </cell>
        </row>
        <row r="313">
          <cell r="C313">
            <v>308</v>
          </cell>
          <cell r="D313" t="str">
            <v>İlaç Etken Madde / Aktif Farmasötik Bileşenler</v>
          </cell>
          <cell r="I313">
            <v>1768.5</v>
          </cell>
        </row>
        <row r="314">
          <cell r="C314">
            <v>309</v>
          </cell>
          <cell r="D314" t="str">
            <v>İlaç Etken Madde / Aktif Farmasötik Bileşenler</v>
          </cell>
          <cell r="I314">
            <v>1768.5</v>
          </cell>
        </row>
        <row r="315">
          <cell r="C315">
            <v>310</v>
          </cell>
          <cell r="D315" t="str">
            <v xml:space="preserve">İnorganik Arsenik </v>
          </cell>
          <cell r="I315">
            <v>2978</v>
          </cell>
        </row>
        <row r="316">
          <cell r="C316">
            <v>311</v>
          </cell>
          <cell r="D316" t="str">
            <v xml:space="preserve">İnorganik Arsenik (iAs) </v>
          </cell>
          <cell r="I316">
            <v>2565</v>
          </cell>
        </row>
        <row r="317">
          <cell r="C317">
            <v>312</v>
          </cell>
          <cell r="D317" t="str">
            <v xml:space="preserve">İnorganik Arsenik (iAs) </v>
          </cell>
        </row>
        <row r="318">
          <cell r="C318">
            <v>313</v>
          </cell>
          <cell r="D318" t="str">
            <v>Organik Arsenik (oAs)</v>
          </cell>
          <cell r="I318">
            <v>2727</v>
          </cell>
        </row>
        <row r="319">
          <cell r="C319">
            <v>314</v>
          </cell>
          <cell r="D319" t="str">
            <v>Organik Arsenik (oAs)</v>
          </cell>
        </row>
        <row r="320">
          <cell r="C320">
            <v>315</v>
          </cell>
          <cell r="D320" t="str">
            <v xml:space="preserve">İnositol </v>
          </cell>
          <cell r="I320">
            <v>2082</v>
          </cell>
        </row>
        <row r="321">
          <cell r="C321">
            <v>316</v>
          </cell>
          <cell r="D321" t="str">
            <v xml:space="preserve">İnositol </v>
          </cell>
          <cell r="I321">
            <v>1768.8</v>
          </cell>
        </row>
        <row r="322">
          <cell r="C322">
            <v>317</v>
          </cell>
          <cell r="D322" t="str">
            <v>İyot Sayısı</v>
          </cell>
          <cell r="I322">
            <v>429.29999999999995</v>
          </cell>
        </row>
        <row r="323">
          <cell r="C323">
            <v>318</v>
          </cell>
          <cell r="D323" t="str">
            <v xml:space="preserve">İyodat </v>
          </cell>
          <cell r="I323">
            <v>564.29999999999995</v>
          </cell>
        </row>
        <row r="324">
          <cell r="C324">
            <v>319</v>
          </cell>
          <cell r="D324" t="str">
            <v xml:space="preserve">İyodür </v>
          </cell>
          <cell r="I324">
            <v>564.29999999999995</v>
          </cell>
        </row>
        <row r="325">
          <cell r="C325">
            <v>320</v>
          </cell>
          <cell r="D325" t="str">
            <v>Jelatin Aranması</v>
          </cell>
          <cell r="I325">
            <v>302.39999999999998</v>
          </cell>
        </row>
        <row r="326">
          <cell r="C326">
            <v>321</v>
          </cell>
          <cell r="D326" t="str">
            <v>Kafein</v>
          </cell>
          <cell r="I326">
            <v>1107</v>
          </cell>
        </row>
        <row r="327">
          <cell r="C327">
            <v>322</v>
          </cell>
          <cell r="D327" t="str">
            <v>Kafein</v>
          </cell>
          <cell r="I327">
            <v>585.9</v>
          </cell>
        </row>
        <row r="328">
          <cell r="C328">
            <v>323</v>
          </cell>
          <cell r="D328" t="str">
            <v>Kalıntı Alkol İçeriği (%)</v>
          </cell>
          <cell r="I328">
            <v>1077.3</v>
          </cell>
        </row>
        <row r="329">
          <cell r="C329">
            <v>324</v>
          </cell>
          <cell r="D329" t="str">
            <v>Kannabinoitler</v>
          </cell>
          <cell r="I329">
            <v>8200</v>
          </cell>
        </row>
        <row r="330">
          <cell r="C330">
            <v>325</v>
          </cell>
          <cell r="D330" t="str">
            <v>Kannabinoitler</v>
          </cell>
        </row>
        <row r="331">
          <cell r="C331">
            <v>326</v>
          </cell>
          <cell r="D331" t="str">
            <v>Kannabinoitler</v>
          </cell>
        </row>
        <row r="332">
          <cell r="C332">
            <v>327</v>
          </cell>
          <cell r="D332" t="str">
            <v>Kannabinoitler</v>
          </cell>
        </row>
        <row r="333">
          <cell r="C333">
            <v>328</v>
          </cell>
          <cell r="D333" t="str">
            <v>Kannabinoitler</v>
          </cell>
        </row>
        <row r="334">
          <cell r="C334">
            <v>329</v>
          </cell>
          <cell r="D334" t="str">
            <v>Kannabinoitler</v>
          </cell>
        </row>
        <row r="335">
          <cell r="C335">
            <v>330</v>
          </cell>
          <cell r="D335" t="str">
            <v>Kannabinoitler</v>
          </cell>
        </row>
        <row r="336">
          <cell r="C336">
            <v>331</v>
          </cell>
          <cell r="D336" t="str">
            <v>Karboksi Metil Selüloz</v>
          </cell>
          <cell r="I336">
            <v>1107</v>
          </cell>
        </row>
        <row r="337">
          <cell r="C337">
            <v>332</v>
          </cell>
          <cell r="D337" t="str">
            <v xml:space="preserve">Karboksi Metil Selüloz </v>
          </cell>
          <cell r="I337">
            <v>429.29999999999995</v>
          </cell>
        </row>
        <row r="338">
          <cell r="C338">
            <v>333</v>
          </cell>
          <cell r="D338" t="str">
            <v>Karbon İzotopu</v>
          </cell>
          <cell r="I338">
            <v>2050</v>
          </cell>
        </row>
        <row r="339">
          <cell r="C339">
            <v>334</v>
          </cell>
          <cell r="D339" t="str">
            <v>Karbon İzotopu</v>
          </cell>
        </row>
        <row r="340">
          <cell r="C340">
            <v>335</v>
          </cell>
          <cell r="D340" t="str">
            <v>Karbon İzotopu</v>
          </cell>
        </row>
        <row r="341">
          <cell r="C341">
            <v>336</v>
          </cell>
          <cell r="D341" t="str">
            <v>Karbon İzotopu</v>
          </cell>
        </row>
        <row r="342">
          <cell r="C342">
            <v>337</v>
          </cell>
          <cell r="D342" t="str">
            <v>Karbon İzotopu</v>
          </cell>
        </row>
        <row r="343">
          <cell r="C343">
            <v>338</v>
          </cell>
          <cell r="D343" t="str">
            <v>Karbonat / Bikarbonat / Sodyum Karbonat Aranması</v>
          </cell>
          <cell r="I343">
            <v>329.4</v>
          </cell>
        </row>
        <row r="344">
          <cell r="C344">
            <v>339</v>
          </cell>
          <cell r="D344" t="str">
            <v>Karbondioksit (CO2)</v>
          </cell>
          <cell r="I344">
            <v>302.39999999999998</v>
          </cell>
        </row>
        <row r="345">
          <cell r="C345">
            <v>340</v>
          </cell>
          <cell r="D345" t="str">
            <v>Karbonhidrat</v>
          </cell>
        </row>
        <row r="346">
          <cell r="C346">
            <v>341</v>
          </cell>
          <cell r="D346" t="str">
            <v xml:space="preserve">Karbonize Olmuş Maddeler </v>
          </cell>
          <cell r="I346">
            <v>469.79999999999995</v>
          </cell>
        </row>
        <row r="347">
          <cell r="C347">
            <v>342</v>
          </cell>
          <cell r="D347" t="str">
            <v xml:space="preserve">Klor </v>
          </cell>
          <cell r="I347">
            <v>329.4</v>
          </cell>
        </row>
        <row r="348">
          <cell r="C348">
            <v>343</v>
          </cell>
          <cell r="D348" t="str">
            <v>Klorat</v>
          </cell>
          <cell r="I348">
            <v>483.3</v>
          </cell>
        </row>
        <row r="349">
          <cell r="C349">
            <v>344</v>
          </cell>
          <cell r="D349" t="str">
            <v>Klorür (Cl-1) / Sodyum Klorür (NaCl) / Suda Çözünebilir Klorür Analizi / Tuz (Klorür ile)</v>
          </cell>
          <cell r="I349">
            <v>305.10000000000002</v>
          </cell>
        </row>
        <row r="350">
          <cell r="C350">
            <v>345</v>
          </cell>
          <cell r="D350" t="str">
            <v xml:space="preserve">Kolajen/Et Protein Oranı </v>
          </cell>
          <cell r="I350">
            <v>1420</v>
          </cell>
        </row>
        <row r="351">
          <cell r="C351">
            <v>346</v>
          </cell>
          <cell r="D351" t="str">
            <v xml:space="preserve">Kokuşma Testi </v>
          </cell>
          <cell r="I351">
            <v>199.8</v>
          </cell>
        </row>
        <row r="352">
          <cell r="C352">
            <v>347</v>
          </cell>
          <cell r="D352" t="str">
            <v xml:space="preserve">Krom (Cr+6) </v>
          </cell>
          <cell r="I352">
            <v>467.1</v>
          </cell>
        </row>
        <row r="353">
          <cell r="C353">
            <v>348</v>
          </cell>
          <cell r="D353" t="str">
            <v>Ksantofil</v>
          </cell>
          <cell r="I353">
            <v>1107</v>
          </cell>
        </row>
        <row r="354">
          <cell r="C354">
            <v>349</v>
          </cell>
          <cell r="D354" t="str">
            <v>Koruyucu</v>
          </cell>
          <cell r="I354">
            <v>540</v>
          </cell>
        </row>
        <row r="355">
          <cell r="C355">
            <v>350</v>
          </cell>
          <cell r="D355" t="str">
            <v>Koruyucu</v>
          </cell>
          <cell r="I355">
            <v>540</v>
          </cell>
        </row>
        <row r="356">
          <cell r="C356">
            <v>351</v>
          </cell>
          <cell r="D356" t="str">
            <v>Koruyucu</v>
          </cell>
          <cell r="I356">
            <v>540</v>
          </cell>
        </row>
        <row r="357">
          <cell r="C357">
            <v>352</v>
          </cell>
          <cell r="D357" t="str">
            <v>Koruyucu</v>
          </cell>
          <cell r="I357">
            <v>540</v>
          </cell>
        </row>
        <row r="358">
          <cell r="C358">
            <v>353</v>
          </cell>
          <cell r="D358" t="str">
            <v>Kumarin</v>
          </cell>
          <cell r="I358">
            <v>1768.8</v>
          </cell>
        </row>
        <row r="359">
          <cell r="C359">
            <v>354</v>
          </cell>
          <cell r="D359" t="str">
            <v>Lesitin</v>
          </cell>
          <cell r="I359">
            <v>1107</v>
          </cell>
        </row>
        <row r="360">
          <cell r="C360">
            <v>355</v>
          </cell>
          <cell r="D360" t="str">
            <v>Likopen</v>
          </cell>
          <cell r="I360">
            <v>1517.4</v>
          </cell>
        </row>
        <row r="361">
          <cell r="C361">
            <v>356</v>
          </cell>
          <cell r="D361" t="str">
            <v xml:space="preserve">Lutein </v>
          </cell>
          <cell r="I361">
            <v>1107</v>
          </cell>
        </row>
        <row r="362">
          <cell r="C362">
            <v>357</v>
          </cell>
          <cell r="D362" t="str">
            <v>Maya Kuvveti</v>
          </cell>
          <cell r="I362">
            <v>302.39999999999998</v>
          </cell>
        </row>
        <row r="363">
          <cell r="C363">
            <v>358</v>
          </cell>
          <cell r="D363" t="str">
            <v xml:space="preserve">Metabolik Enerji 
(Protein+Yağ+Nişasta+Şeker, Kuru Madde, Selüloz vb.) </v>
          </cell>
          <cell r="I363" t="str">
            <v>*</v>
          </cell>
        </row>
        <row r="364">
          <cell r="C364">
            <v>359</v>
          </cell>
          <cell r="D364" t="str">
            <v>Metil Alkol / Uçucu Madde İçeriği / Yüksek Alkoller (Herbiri için)</v>
          </cell>
          <cell r="I364">
            <v>1077.3</v>
          </cell>
        </row>
        <row r="365">
          <cell r="C365">
            <v>360</v>
          </cell>
          <cell r="D365" t="str">
            <v>Metil Bromid</v>
          </cell>
          <cell r="I365">
            <v>1077.3</v>
          </cell>
        </row>
        <row r="366">
          <cell r="C366">
            <v>361</v>
          </cell>
          <cell r="D366" t="str">
            <v>Meyve Oranı (Pulp) Tayini (Formol Sayısı, Fosfor (P), Kalsiyum (Ca), Magnezyum (Mg), Potasyum (K), Prolin vb.)</v>
          </cell>
          <cell r="I366" t="str">
            <v>*</v>
          </cell>
        </row>
        <row r="367">
          <cell r="C367">
            <v>362</v>
          </cell>
          <cell r="D367" t="str">
            <v>Mineral Yağ Miktarı</v>
          </cell>
          <cell r="I367">
            <v>696.6</v>
          </cell>
        </row>
        <row r="368">
          <cell r="C368">
            <v>363</v>
          </cell>
          <cell r="D368" t="str">
            <v>Mono Sodyum Glutamat</v>
          </cell>
          <cell r="I368">
            <v>1107</v>
          </cell>
        </row>
        <row r="369">
          <cell r="C369">
            <v>364</v>
          </cell>
          <cell r="D369" t="str">
            <v>Mono Sodyum Glutamat</v>
          </cell>
          <cell r="I369">
            <v>696.6</v>
          </cell>
        </row>
        <row r="370">
          <cell r="C370">
            <v>365</v>
          </cell>
          <cell r="D370" t="str">
            <v>Naftalin</v>
          </cell>
          <cell r="I370">
            <v>2100</v>
          </cell>
        </row>
        <row r="371">
          <cell r="C371">
            <v>366</v>
          </cell>
          <cell r="D371" t="str">
            <v xml:space="preserve">Natamisin (Fermente Süt Ürünleri Tebliği gereği Üst ve İç Yüzey çalışılan peynirlerde fiyat iki katı alınır.) </v>
          </cell>
          <cell r="I371">
            <v>1107</v>
          </cell>
        </row>
        <row r="372">
          <cell r="C372">
            <v>367</v>
          </cell>
          <cell r="D372" t="str">
            <v>NDF (Neutral Detergent Fibre)</v>
          </cell>
          <cell r="I372">
            <v>540</v>
          </cell>
        </row>
        <row r="373">
          <cell r="C373">
            <v>368</v>
          </cell>
          <cell r="D373" t="str">
            <v>Nisin</v>
          </cell>
          <cell r="I373">
            <v>1822.5</v>
          </cell>
        </row>
        <row r="374">
          <cell r="C374">
            <v>369</v>
          </cell>
          <cell r="D374" t="str">
            <v>Nişasta</v>
          </cell>
          <cell r="I374">
            <v>329.4</v>
          </cell>
        </row>
        <row r="375">
          <cell r="C375">
            <v>370</v>
          </cell>
          <cell r="D375" t="str">
            <v>Nişasta Miktar</v>
          </cell>
          <cell r="I375">
            <v>777.6</v>
          </cell>
        </row>
        <row r="376">
          <cell r="C376">
            <v>371</v>
          </cell>
          <cell r="D376" t="str">
            <v>Nişasta Orjini (Buğday, Mısır, Patates, Pirinç)</v>
          </cell>
          <cell r="I376">
            <v>450</v>
          </cell>
        </row>
        <row r="377">
          <cell r="C377">
            <v>372</v>
          </cell>
          <cell r="D377" t="str">
            <v>Oksalat (C₂O₄⁻²)</v>
          </cell>
          <cell r="I377">
            <v>504.9</v>
          </cell>
        </row>
        <row r="378">
          <cell r="C378">
            <v>373</v>
          </cell>
          <cell r="D378" t="str">
            <v>Oksi Yağ Asitleri Miktarı</v>
          </cell>
          <cell r="I378">
            <v>901.8</v>
          </cell>
        </row>
        <row r="379">
          <cell r="C379">
            <v>374</v>
          </cell>
          <cell r="D379" t="str">
            <v>Oksidasyon Sayısı</v>
          </cell>
          <cell r="I379">
            <v>329.4</v>
          </cell>
        </row>
        <row r="380">
          <cell r="C380">
            <v>375</v>
          </cell>
          <cell r="D380" t="str">
            <v>Oksidatif Stabilite/Raf Ömrü</v>
          </cell>
          <cell r="I380">
            <v>933</v>
          </cell>
        </row>
        <row r="381">
          <cell r="C381">
            <v>376</v>
          </cell>
          <cell r="D381" t="str">
            <v>Oksijen İhtiyacı</v>
          </cell>
        </row>
        <row r="382">
          <cell r="C382">
            <v>377</v>
          </cell>
          <cell r="D382" t="str">
            <v>Oksijen İhtiyacı</v>
          </cell>
          <cell r="I382">
            <v>564.29999999999995</v>
          </cell>
        </row>
        <row r="383">
          <cell r="C383">
            <v>378</v>
          </cell>
          <cell r="D383" t="str">
            <v>Oksijen İhtiyacı</v>
          </cell>
          <cell r="I383">
            <v>777.6</v>
          </cell>
        </row>
        <row r="384">
          <cell r="C384">
            <v>379</v>
          </cell>
          <cell r="D384" t="str">
            <v>Oksitlenebilirlik</v>
          </cell>
          <cell r="I384">
            <v>302.39999999999998</v>
          </cell>
        </row>
        <row r="385">
          <cell r="C385">
            <v>380</v>
          </cell>
          <cell r="D385" t="str">
            <v xml:space="preserve">Oleuropein </v>
          </cell>
          <cell r="I385">
            <v>375.3</v>
          </cell>
        </row>
        <row r="386">
          <cell r="C386">
            <v>381</v>
          </cell>
          <cell r="D386" t="str">
            <v xml:space="preserve">Organik Asit </v>
          </cell>
        </row>
        <row r="387">
          <cell r="C387">
            <v>382</v>
          </cell>
          <cell r="D387" t="str">
            <v xml:space="preserve">Organik Asit </v>
          </cell>
          <cell r="I387">
            <v>1107</v>
          </cell>
        </row>
        <row r="388">
          <cell r="C388">
            <v>383</v>
          </cell>
          <cell r="D388" t="str">
            <v xml:space="preserve">Organik Asit </v>
          </cell>
          <cell r="I388">
            <v>1107</v>
          </cell>
        </row>
        <row r="389">
          <cell r="C389">
            <v>384</v>
          </cell>
          <cell r="D389" t="str">
            <v xml:space="preserve">Organik Asit </v>
          </cell>
          <cell r="I389">
            <v>1107</v>
          </cell>
        </row>
        <row r="390">
          <cell r="C390">
            <v>385</v>
          </cell>
          <cell r="D390" t="str">
            <v xml:space="preserve">Organik Asit </v>
          </cell>
          <cell r="I390">
            <v>1107</v>
          </cell>
        </row>
        <row r="391">
          <cell r="C391">
            <v>386</v>
          </cell>
          <cell r="D391" t="str">
            <v xml:space="preserve">Organik Asit </v>
          </cell>
          <cell r="I391">
            <v>1107</v>
          </cell>
        </row>
        <row r="392">
          <cell r="C392">
            <v>387</v>
          </cell>
          <cell r="D392" t="str">
            <v xml:space="preserve">Organik Asit </v>
          </cell>
          <cell r="I392">
            <v>1107</v>
          </cell>
        </row>
        <row r="393">
          <cell r="C393">
            <v>388</v>
          </cell>
          <cell r="D393" t="str">
            <v xml:space="preserve">Organik Asit </v>
          </cell>
          <cell r="I393">
            <v>1350</v>
          </cell>
        </row>
        <row r="394">
          <cell r="C394">
            <v>389</v>
          </cell>
          <cell r="D394" t="str">
            <v xml:space="preserve">Organik Asit </v>
          </cell>
          <cell r="I394">
            <v>540</v>
          </cell>
        </row>
        <row r="395">
          <cell r="C395">
            <v>390</v>
          </cell>
          <cell r="D395" t="str">
            <v xml:space="preserve">Organik Asit </v>
          </cell>
          <cell r="I395">
            <v>1107</v>
          </cell>
        </row>
        <row r="396">
          <cell r="C396">
            <v>391</v>
          </cell>
          <cell r="D396" t="str">
            <v>Organik Asit</v>
          </cell>
          <cell r="I396">
            <v>1674</v>
          </cell>
        </row>
        <row r="397">
          <cell r="C397">
            <v>392</v>
          </cell>
          <cell r="D397" t="str">
            <v>Organik Asit</v>
          </cell>
        </row>
        <row r="398">
          <cell r="C398">
            <v>393</v>
          </cell>
          <cell r="D398" t="str">
            <v>Organik Asit</v>
          </cell>
          <cell r="I398">
            <v>1890</v>
          </cell>
        </row>
        <row r="399">
          <cell r="C399">
            <v>394</v>
          </cell>
          <cell r="D399" t="str">
            <v>Organik Asit</v>
          </cell>
        </row>
        <row r="400">
          <cell r="C400">
            <v>395</v>
          </cell>
          <cell r="D400" t="str">
            <v xml:space="preserve">Organik / Toplam Organik Madde </v>
          </cell>
          <cell r="I400">
            <v>375.3</v>
          </cell>
        </row>
        <row r="401">
          <cell r="C401">
            <v>396</v>
          </cell>
          <cell r="D401" t="str">
            <v>PAH (Polyaromatik Hidrokarbonlar)</v>
          </cell>
          <cell r="I401">
            <v>2100</v>
          </cell>
        </row>
        <row r="402">
          <cell r="C402">
            <v>397</v>
          </cell>
          <cell r="D402" t="str">
            <v xml:space="preserve">Parafin Testi </v>
          </cell>
          <cell r="I402">
            <v>1107</v>
          </cell>
        </row>
        <row r="403">
          <cell r="C403">
            <v>398</v>
          </cell>
          <cell r="D403" t="str">
            <v>Parahidroksibenzoatlar ve Tuzları</v>
          </cell>
          <cell r="I403">
            <v>1242</v>
          </cell>
        </row>
        <row r="404">
          <cell r="C404">
            <v>399</v>
          </cell>
          <cell r="D404" t="str">
            <v xml:space="preserve">PCB Kalıntısı </v>
          </cell>
          <cell r="I404">
            <v>2616.3000000000002</v>
          </cell>
        </row>
        <row r="405">
          <cell r="C405">
            <v>400</v>
          </cell>
          <cell r="D405" t="str">
            <v>Peroksit Değeri Tayini/Sayısı</v>
          </cell>
          <cell r="I405">
            <v>329.4</v>
          </cell>
        </row>
        <row r="406">
          <cell r="C406">
            <v>401</v>
          </cell>
          <cell r="D406" t="str">
            <v>Pestisit - Dithiokarbamat Grubu</v>
          </cell>
          <cell r="I406">
            <v>1600</v>
          </cell>
        </row>
        <row r="407">
          <cell r="C407">
            <v>402</v>
          </cell>
          <cell r="D407" t="str">
            <v>Pestisit-Etilen Oksit (Ethylen oxide)</v>
          </cell>
          <cell r="I407">
            <v>1768.5</v>
          </cell>
        </row>
        <row r="408">
          <cell r="C408">
            <v>403</v>
          </cell>
          <cell r="D408" t="str">
            <v xml:space="preserve">Pestisit </v>
          </cell>
          <cell r="I408">
            <v>1768.5</v>
          </cell>
        </row>
        <row r="409">
          <cell r="C409">
            <v>404</v>
          </cell>
          <cell r="D409" t="str">
            <v>Pestisit</v>
          </cell>
          <cell r="I409">
            <v>1768.5</v>
          </cell>
        </row>
        <row r="410">
          <cell r="C410">
            <v>405</v>
          </cell>
          <cell r="D410" t="str">
            <v>Pestisit - Yüksek Polarlı</v>
          </cell>
          <cell r="I410">
            <v>1900</v>
          </cell>
        </row>
        <row r="411">
          <cell r="C411">
            <v>406</v>
          </cell>
          <cell r="D411" t="str">
            <v>Pestisit - Quad</v>
          </cell>
          <cell r="I411">
            <v>1900</v>
          </cell>
        </row>
        <row r="412">
          <cell r="C412">
            <v>407</v>
          </cell>
          <cell r="D412" t="str">
            <v xml:space="preserve">Petrol Eter Ekstraktı </v>
          </cell>
          <cell r="I412">
            <v>329.4</v>
          </cell>
        </row>
        <row r="413">
          <cell r="C413">
            <v>408</v>
          </cell>
          <cell r="D413" t="str">
            <v>Polanske Sayısı</v>
          </cell>
          <cell r="I413">
            <v>429.29999999999995</v>
          </cell>
        </row>
        <row r="414">
          <cell r="C414">
            <v>409</v>
          </cell>
          <cell r="D414" t="str">
            <v xml:space="preserve">Polar Madde </v>
          </cell>
          <cell r="I414">
            <v>696.6</v>
          </cell>
        </row>
        <row r="415">
          <cell r="C415">
            <v>410</v>
          </cell>
          <cell r="D415" t="str">
            <v>Polarizasyon Değeri (Optik Döndürme)</v>
          </cell>
          <cell r="I415">
            <v>256.5</v>
          </cell>
        </row>
        <row r="416">
          <cell r="C416">
            <v>411</v>
          </cell>
          <cell r="D416" t="str">
            <v xml:space="preserve">Polen Sayısı </v>
          </cell>
          <cell r="I416">
            <v>1644.3</v>
          </cell>
        </row>
        <row r="417">
          <cell r="C417">
            <v>412</v>
          </cell>
          <cell r="D417" t="str">
            <v xml:space="preserve">Polen Sayısı </v>
          </cell>
          <cell r="I417">
            <v>825</v>
          </cell>
        </row>
        <row r="418">
          <cell r="C418">
            <v>413</v>
          </cell>
          <cell r="D418" t="str">
            <v xml:space="preserve">Polen Sayısı </v>
          </cell>
          <cell r="I418">
            <v>825</v>
          </cell>
        </row>
        <row r="419">
          <cell r="C419">
            <v>414</v>
          </cell>
          <cell r="D419" t="str">
            <v>Polen Oranı</v>
          </cell>
          <cell r="I419">
            <v>825</v>
          </cell>
        </row>
        <row r="420">
          <cell r="C420">
            <v>415</v>
          </cell>
          <cell r="D420" t="str">
            <v>Polen Oranı</v>
          </cell>
          <cell r="I420">
            <v>825</v>
          </cell>
        </row>
        <row r="421">
          <cell r="C421">
            <v>416</v>
          </cell>
          <cell r="D421" t="str">
            <v>Polen Oranı</v>
          </cell>
          <cell r="I421">
            <v>825</v>
          </cell>
        </row>
        <row r="422">
          <cell r="C422">
            <v>417</v>
          </cell>
          <cell r="D422" t="str">
            <v>Polen Oranı</v>
          </cell>
          <cell r="I422">
            <v>825</v>
          </cell>
        </row>
        <row r="423">
          <cell r="C423">
            <v>418</v>
          </cell>
          <cell r="D423" t="str">
            <v>Polen Oranı</v>
          </cell>
          <cell r="I423">
            <v>825</v>
          </cell>
        </row>
        <row r="424">
          <cell r="C424">
            <v>419</v>
          </cell>
          <cell r="D424" t="str">
            <v xml:space="preserve">Polietilen Glikol Aranması </v>
          </cell>
          <cell r="I424">
            <v>756</v>
          </cell>
        </row>
        <row r="425">
          <cell r="C425">
            <v>420</v>
          </cell>
          <cell r="D425" t="str">
            <v>Polifosfat (Her Bir Türev İçin Ayrı Ayrı)</v>
          </cell>
          <cell r="I425">
            <v>483.3</v>
          </cell>
        </row>
        <row r="426">
          <cell r="C426">
            <v>421</v>
          </cell>
          <cell r="D426" t="str">
            <v>Potasyum Hegzasiyanoferrat (II), (Potasyum Ferrosiyanür) (Potasyum Ferrosiyanit) Analizi</v>
          </cell>
          <cell r="I426">
            <v>386.1</v>
          </cell>
        </row>
        <row r="427">
          <cell r="C427">
            <v>422</v>
          </cell>
          <cell r="D427" t="str">
            <v>Propiyonik Asit ve Propiyonatlar</v>
          </cell>
          <cell r="I427">
            <v>877.5</v>
          </cell>
        </row>
        <row r="428">
          <cell r="C428">
            <v>423</v>
          </cell>
          <cell r="D428" t="str">
            <v>Protein</v>
          </cell>
        </row>
        <row r="429">
          <cell r="C429">
            <v>424</v>
          </cell>
          <cell r="D429" t="str">
            <v>Protein</v>
          </cell>
          <cell r="I429">
            <v>500</v>
          </cell>
        </row>
        <row r="430">
          <cell r="C430">
            <v>425</v>
          </cell>
          <cell r="D430" t="str">
            <v>Protein</v>
          </cell>
          <cell r="I430">
            <v>550</v>
          </cell>
        </row>
        <row r="431">
          <cell r="C431">
            <v>426</v>
          </cell>
          <cell r="D431" t="str">
            <v>Rafine Bitkisel Yağ Tespiti (Stigmastadien)</v>
          </cell>
          <cell r="I431">
            <v>2050</v>
          </cell>
        </row>
        <row r="432">
          <cell r="C432">
            <v>427</v>
          </cell>
          <cell r="D432" t="str">
            <v>Reichert - Meissel Sayısı</v>
          </cell>
          <cell r="I432">
            <v>375.3</v>
          </cell>
        </row>
        <row r="433">
          <cell r="C433">
            <v>428</v>
          </cell>
          <cell r="D433" t="str">
            <v xml:space="preserve">Sabun Miktarı </v>
          </cell>
          <cell r="I433">
            <v>329.4</v>
          </cell>
        </row>
        <row r="434">
          <cell r="C434">
            <v>429</v>
          </cell>
          <cell r="D434" t="str">
            <v>Sabunlaşma Sayısı</v>
          </cell>
          <cell r="I434">
            <v>329.4</v>
          </cell>
        </row>
        <row r="435">
          <cell r="C435">
            <v>430</v>
          </cell>
          <cell r="D435" t="str">
            <v>Sabunlaşmayan Madde</v>
          </cell>
          <cell r="I435">
            <v>329.4</v>
          </cell>
        </row>
        <row r="436">
          <cell r="C436">
            <v>431</v>
          </cell>
          <cell r="D436" t="str">
            <v>Saflık (Bulutlanma) / Parafin Testi</v>
          </cell>
          <cell r="I436">
            <v>375.3</v>
          </cell>
        </row>
        <row r="437">
          <cell r="C437">
            <v>432</v>
          </cell>
          <cell r="D437" t="str">
            <v>Saflık</v>
          </cell>
          <cell r="I437">
            <v>1077.3</v>
          </cell>
        </row>
        <row r="438">
          <cell r="C438">
            <v>433</v>
          </cell>
          <cell r="D438" t="str">
            <v xml:space="preserve">Saflık </v>
          </cell>
          <cell r="I438">
            <v>256.5</v>
          </cell>
        </row>
        <row r="439">
          <cell r="C439">
            <v>434</v>
          </cell>
          <cell r="D439" t="str">
            <v>Saflık (Her Bir Boya İçin)</v>
          </cell>
          <cell r="I439">
            <v>375.3</v>
          </cell>
        </row>
        <row r="440">
          <cell r="C440">
            <v>435</v>
          </cell>
          <cell r="D440" t="str">
            <v>Saponin (Suni Köpürtücü)</v>
          </cell>
          <cell r="I440">
            <v>329.4</v>
          </cell>
        </row>
        <row r="441">
          <cell r="C441">
            <v>436</v>
          </cell>
          <cell r="D441" t="str">
            <v>Saponin</v>
          </cell>
          <cell r="I441">
            <v>1077.3</v>
          </cell>
        </row>
        <row r="442">
          <cell r="C442">
            <v>437</v>
          </cell>
          <cell r="D442" t="str">
            <v>Saponin</v>
          </cell>
          <cell r="I442">
            <v>2011.5</v>
          </cell>
        </row>
        <row r="443">
          <cell r="C443">
            <v>438</v>
          </cell>
          <cell r="D443" t="str">
            <v xml:space="preserve">Selüloz / Ham Selüloz </v>
          </cell>
          <cell r="I443">
            <v>558.9</v>
          </cell>
        </row>
        <row r="444">
          <cell r="C444">
            <v>439</v>
          </cell>
          <cell r="D444" t="str">
            <v xml:space="preserve">Selüloz / Ham Selüloz </v>
          </cell>
          <cell r="I444">
            <v>800</v>
          </cell>
        </row>
        <row r="445">
          <cell r="C445">
            <v>440</v>
          </cell>
          <cell r="D445" t="str">
            <v>Serbest Klor</v>
          </cell>
          <cell r="I445">
            <v>329.4</v>
          </cell>
        </row>
        <row r="446">
          <cell r="C446">
            <v>441</v>
          </cell>
          <cell r="D446" t="str">
            <v xml:space="preserve">Silisik Asit </v>
          </cell>
          <cell r="I446">
            <v>540</v>
          </cell>
        </row>
        <row r="447">
          <cell r="C447">
            <v>442</v>
          </cell>
          <cell r="D447" t="str">
            <v xml:space="preserve">Silisyum </v>
          </cell>
          <cell r="I447">
            <v>540</v>
          </cell>
        </row>
        <row r="448">
          <cell r="C448">
            <v>443</v>
          </cell>
          <cell r="D448" t="str">
            <v xml:space="preserve">Silisyum Dioksit </v>
          </cell>
          <cell r="I448">
            <v>540</v>
          </cell>
        </row>
        <row r="449">
          <cell r="C449">
            <v>444</v>
          </cell>
          <cell r="D449" t="str">
            <v>Sinefrin</v>
          </cell>
          <cell r="I449">
            <v>810</v>
          </cell>
        </row>
        <row r="450">
          <cell r="C450">
            <v>445</v>
          </cell>
          <cell r="D450" t="str">
            <v>Siyanür (Amygdalin Üzerinden)</v>
          </cell>
          <cell r="I450">
            <v>1539</v>
          </cell>
        </row>
        <row r="451">
          <cell r="C451">
            <v>446</v>
          </cell>
          <cell r="D451" t="str">
            <v>Siyanür (Amygdalin Üzerinden)</v>
          </cell>
          <cell r="I451">
            <v>1768.8</v>
          </cell>
        </row>
        <row r="452">
          <cell r="C452">
            <v>447</v>
          </cell>
          <cell r="D452" t="str">
            <v>Solvent / Ekstraksiyon Çözücü (Hekzan vb.) Kalıntısı</v>
          </cell>
          <cell r="I452">
            <v>1077.3</v>
          </cell>
        </row>
        <row r="453">
          <cell r="C453">
            <v>448</v>
          </cell>
          <cell r="D453" t="str">
            <v>Sorbik Asit ve/veya Benzoik Asit ve Esterleri (Sodyum Benzoat ve/veya Potasyum Sorbat vb.)</v>
          </cell>
          <cell r="I453">
            <v>1107</v>
          </cell>
        </row>
        <row r="454">
          <cell r="C454">
            <v>449</v>
          </cell>
          <cell r="D454" t="str">
            <v>Sorbik Asit</v>
          </cell>
          <cell r="I454">
            <v>375.3</v>
          </cell>
        </row>
        <row r="455">
          <cell r="C455">
            <v>450</v>
          </cell>
          <cell r="D455" t="str">
            <v>Sterol Kompozisyonu 
(Steroller, Eritrodiol, Uvaol vb.)</v>
          </cell>
          <cell r="I455">
            <v>1200</v>
          </cell>
        </row>
        <row r="456">
          <cell r="C456">
            <v>451</v>
          </cell>
          <cell r="D456" t="str">
            <v xml:space="preserve">Sülfit </v>
          </cell>
          <cell r="I456">
            <v>467.1</v>
          </cell>
        </row>
        <row r="457">
          <cell r="C457">
            <v>452</v>
          </cell>
          <cell r="D457" t="str">
            <v xml:space="preserve">Squalen </v>
          </cell>
          <cell r="I457">
            <v>1350</v>
          </cell>
        </row>
        <row r="458">
          <cell r="C458">
            <v>453</v>
          </cell>
          <cell r="D458" t="str">
            <v>Şeker Bileşenleri</v>
          </cell>
        </row>
        <row r="459">
          <cell r="C459">
            <v>454</v>
          </cell>
          <cell r="D459" t="str">
            <v>Şeker Bileşenleri</v>
          </cell>
          <cell r="I459">
            <v>1107</v>
          </cell>
        </row>
        <row r="460">
          <cell r="C460">
            <v>455</v>
          </cell>
          <cell r="D460" t="str">
            <v>Şeker Bileşenleri</v>
          </cell>
          <cell r="I460">
            <v>1107</v>
          </cell>
        </row>
        <row r="461">
          <cell r="C461">
            <v>456</v>
          </cell>
          <cell r="D461" t="str">
            <v>Şeker Bileşenleri</v>
          </cell>
          <cell r="I461">
            <v>1795.5</v>
          </cell>
        </row>
        <row r="462">
          <cell r="C462">
            <v>457</v>
          </cell>
          <cell r="D462" t="str">
            <v>Şeker Bileşenleri</v>
          </cell>
          <cell r="I462">
            <v>329.4</v>
          </cell>
        </row>
        <row r="463">
          <cell r="C463">
            <v>458</v>
          </cell>
          <cell r="D463" t="str">
            <v>Şeker Bileşenleri</v>
          </cell>
          <cell r="I463">
            <v>3350</v>
          </cell>
        </row>
        <row r="464">
          <cell r="C464">
            <v>459</v>
          </cell>
          <cell r="D464" t="str">
            <v>Şeker Bileşenleri</v>
          </cell>
          <cell r="I464" t="str">
            <v>*</v>
          </cell>
        </row>
        <row r="465">
          <cell r="C465">
            <v>460</v>
          </cell>
          <cell r="D465" t="str">
            <v>Şeker Bileşenleri</v>
          </cell>
          <cell r="I465">
            <v>429.29999999999995</v>
          </cell>
        </row>
        <row r="466">
          <cell r="C466">
            <v>461</v>
          </cell>
          <cell r="D466" t="str">
            <v>Şeker Bileşenleri</v>
          </cell>
          <cell r="I466">
            <v>467.1</v>
          </cell>
        </row>
        <row r="467">
          <cell r="C467">
            <v>462</v>
          </cell>
          <cell r="D467" t="str">
            <v xml:space="preserve">Tahin Miktarı </v>
          </cell>
          <cell r="I467">
            <v>375.3</v>
          </cell>
        </row>
        <row r="468">
          <cell r="C468">
            <v>463</v>
          </cell>
          <cell r="D468" t="str">
            <v xml:space="preserve">Tanen </v>
          </cell>
          <cell r="I468">
            <v>467.1</v>
          </cell>
        </row>
        <row r="469">
          <cell r="C469">
            <v>464</v>
          </cell>
          <cell r="D469" t="str">
            <v xml:space="preserve">Teobramin Miktarı </v>
          </cell>
          <cell r="I469">
            <v>1166.4000000000001</v>
          </cell>
        </row>
        <row r="470">
          <cell r="C470">
            <v>465</v>
          </cell>
          <cell r="D470" t="str">
            <v>Tersiyer Bütil Alkol</v>
          </cell>
          <cell r="I470">
            <v>1077.3</v>
          </cell>
        </row>
        <row r="471">
          <cell r="C471">
            <v>466</v>
          </cell>
          <cell r="D471" t="str">
            <v>Tetrakloretan-Trikloretan</v>
          </cell>
          <cell r="I471">
            <v>2151.9</v>
          </cell>
        </row>
        <row r="472">
          <cell r="C472">
            <v>467</v>
          </cell>
          <cell r="D472" t="str">
            <v>Tiyobarbütirik Asit (TBA)</v>
          </cell>
          <cell r="I472">
            <v>852</v>
          </cell>
        </row>
        <row r="473">
          <cell r="C473">
            <v>468</v>
          </cell>
          <cell r="D473" t="str">
            <v>Tohum Yağlarının Tespiti (ECN42 Farkı) 
(yağ asitleri kompozisyonu hariç)</v>
          </cell>
          <cell r="I473">
            <v>1260</v>
          </cell>
        </row>
        <row r="474">
          <cell r="C474">
            <v>469</v>
          </cell>
          <cell r="D474" t="str">
            <v>Toluende Çözünmeyen Madde</v>
          </cell>
          <cell r="I474">
            <v>234.89999999999998</v>
          </cell>
        </row>
        <row r="475">
          <cell r="C475">
            <v>470</v>
          </cell>
          <cell r="D475" t="str">
            <v>Topaklanmayı Önleyici Madde</v>
          </cell>
          <cell r="I475">
            <v>467.1</v>
          </cell>
        </row>
        <row r="476">
          <cell r="C476">
            <v>471</v>
          </cell>
          <cell r="D476" t="str">
            <v xml:space="preserve">Toplam Biofenol (Tyrosol cinsinden) </v>
          </cell>
          <cell r="I476">
            <v>1012.5</v>
          </cell>
        </row>
        <row r="477">
          <cell r="C477">
            <v>472</v>
          </cell>
          <cell r="D477" t="str">
            <v xml:space="preserve">Toplam Enerji (Kalori) </v>
          </cell>
          <cell r="I477" t="str">
            <v>*</v>
          </cell>
        </row>
        <row r="478">
          <cell r="C478">
            <v>473</v>
          </cell>
          <cell r="D478" t="str">
            <v>Toplam Enerji</v>
          </cell>
          <cell r="I478">
            <v>1414.8000000000002</v>
          </cell>
        </row>
        <row r="479">
          <cell r="C479">
            <v>474</v>
          </cell>
          <cell r="D479" t="str">
            <v>Toplam Katı Madde (Buharlaştırma Kalıntısı)</v>
          </cell>
          <cell r="I479">
            <v>256.5</v>
          </cell>
        </row>
        <row r="480">
          <cell r="C480">
            <v>475</v>
          </cell>
          <cell r="D480" t="str">
            <v xml:space="preserve">Toplam Organik Karbon </v>
          </cell>
          <cell r="I480">
            <v>564.29999999999995</v>
          </cell>
        </row>
        <row r="481">
          <cell r="C481">
            <v>476</v>
          </cell>
          <cell r="D481" t="str">
            <v>Toplam Polifenol</v>
          </cell>
          <cell r="I481">
            <v>610</v>
          </cell>
        </row>
        <row r="482">
          <cell r="C482">
            <v>477</v>
          </cell>
          <cell r="D482" t="str">
            <v>Toplam Sabit Katı Madde (550 °C)</v>
          </cell>
          <cell r="I482">
            <v>467.1</v>
          </cell>
        </row>
        <row r="483">
          <cell r="C483">
            <v>478</v>
          </cell>
          <cell r="D483" t="str">
            <v xml:space="preserve">Toplam Sertlik </v>
          </cell>
          <cell r="I483">
            <v>329.4</v>
          </cell>
        </row>
        <row r="484">
          <cell r="C484">
            <v>479</v>
          </cell>
          <cell r="D484" t="str">
            <v>Toplam Sertlik</v>
          </cell>
          <cell r="I484">
            <v>467.1</v>
          </cell>
        </row>
        <row r="485">
          <cell r="C485">
            <v>480</v>
          </cell>
          <cell r="D485" t="str">
            <v>Toplam Siyanür</v>
          </cell>
          <cell r="I485">
            <v>467.1</v>
          </cell>
        </row>
        <row r="486">
          <cell r="C486">
            <v>481</v>
          </cell>
          <cell r="D486" t="str">
            <v>Toplam Uçucu Bazik Azot Tayini (TVB-N)</v>
          </cell>
          <cell r="I486">
            <v>467.1</v>
          </cell>
        </row>
        <row r="487">
          <cell r="C487">
            <v>482</v>
          </cell>
          <cell r="D487" t="str">
            <v>Trans Anetol ve Estragol</v>
          </cell>
          <cell r="I487">
            <v>910</v>
          </cell>
        </row>
        <row r="488">
          <cell r="C488">
            <v>483</v>
          </cell>
          <cell r="D488" t="str">
            <v>Yabancı Şeker</v>
          </cell>
          <cell r="I488">
            <v>8400</v>
          </cell>
        </row>
        <row r="489">
          <cell r="C489">
            <v>484</v>
          </cell>
          <cell r="D489" t="str">
            <v>Yağ Asitleri Kompozisyonu (Trans Yağ Asitleri Dahil)</v>
          </cell>
          <cell r="I489">
            <v>1100</v>
          </cell>
        </row>
        <row r="490">
          <cell r="C490">
            <v>485</v>
          </cell>
          <cell r="D490" t="str">
            <v>Yağ Asitleri Kompozisyonu (Trans Yağ Asitleri Dahil)</v>
          </cell>
          <cell r="I490">
            <v>1400</v>
          </cell>
        </row>
        <row r="491">
          <cell r="C491">
            <v>486</v>
          </cell>
          <cell r="D491" t="str">
            <v>Yağ Asitleri Kompozisyonu</v>
          </cell>
        </row>
        <row r="492">
          <cell r="C492">
            <v>487</v>
          </cell>
          <cell r="D492" t="str">
            <v>Yağ Asitleri Kompozisyonu</v>
          </cell>
          <cell r="I492">
            <v>1400</v>
          </cell>
        </row>
        <row r="493">
          <cell r="C493">
            <v>488</v>
          </cell>
          <cell r="D493" t="str">
            <v>Trihalometanlar</v>
          </cell>
          <cell r="I493">
            <v>2151.9</v>
          </cell>
        </row>
        <row r="494">
          <cell r="C494">
            <v>489</v>
          </cell>
          <cell r="D494" t="str">
            <v>Trimetilamin (TMA)</v>
          </cell>
          <cell r="I494">
            <v>375.3</v>
          </cell>
        </row>
        <row r="495">
          <cell r="C495">
            <v>490</v>
          </cell>
          <cell r="D495" t="str">
            <v>Uçar Asit (Asetik Asit Cinsinden)</v>
          </cell>
          <cell r="I495">
            <v>256.5</v>
          </cell>
        </row>
        <row r="496">
          <cell r="C496">
            <v>491</v>
          </cell>
          <cell r="D496" t="str">
            <v>Uçucu Madde Miktarı</v>
          </cell>
          <cell r="I496">
            <v>429.29999999999995</v>
          </cell>
        </row>
        <row r="497">
          <cell r="C497">
            <v>492</v>
          </cell>
          <cell r="D497" t="str">
            <v xml:space="preserve">Uçucu Olmayan Eter Ekstraktı </v>
          </cell>
          <cell r="I497">
            <v>467.1</v>
          </cell>
        </row>
        <row r="498">
          <cell r="C498">
            <v>493</v>
          </cell>
          <cell r="D498" t="str">
            <v>Uçucu Organik Bileşikler (VOC)</v>
          </cell>
          <cell r="I498">
            <v>3345.3</v>
          </cell>
        </row>
        <row r="499">
          <cell r="C499">
            <v>494</v>
          </cell>
          <cell r="D499" t="str">
            <v xml:space="preserve">Uçucu Yağ Miktarı </v>
          </cell>
          <cell r="I499">
            <v>429.29999999999995</v>
          </cell>
        </row>
        <row r="500">
          <cell r="C500">
            <v>495</v>
          </cell>
          <cell r="D500" t="str">
            <v>Uçucu Yağların Ana Komponentleri</v>
          </cell>
          <cell r="I500">
            <v>1077.3</v>
          </cell>
        </row>
        <row r="501">
          <cell r="C501">
            <v>496</v>
          </cell>
          <cell r="D501" t="str">
            <v>UV’ de Özgül Absorbans</v>
          </cell>
          <cell r="I501">
            <v>467.1</v>
          </cell>
        </row>
        <row r="502">
          <cell r="C502">
            <v>497</v>
          </cell>
          <cell r="D502" t="str">
            <v>Üre Analizi</v>
          </cell>
          <cell r="I502">
            <v>467.1</v>
          </cell>
        </row>
        <row r="503">
          <cell r="C503">
            <v>498</v>
          </cell>
          <cell r="D503" t="str">
            <v>Üre Tayini (Mikroskobik)</v>
          </cell>
          <cell r="I503">
            <v>199.8</v>
          </cell>
        </row>
        <row r="504">
          <cell r="C504">
            <v>499</v>
          </cell>
          <cell r="D504" t="str">
            <v>Vanilin</v>
          </cell>
          <cell r="I504">
            <v>1755</v>
          </cell>
        </row>
        <row r="505">
          <cell r="C505">
            <v>500</v>
          </cell>
          <cell r="D505" t="str">
            <v>Virüsler</v>
          </cell>
        </row>
        <row r="506">
          <cell r="C506">
            <v>501</v>
          </cell>
          <cell r="D506" t="str">
            <v>Virüsler</v>
          </cell>
          <cell r="I506">
            <v>5760</v>
          </cell>
        </row>
        <row r="507">
          <cell r="C507">
            <v>502</v>
          </cell>
          <cell r="D507" t="str">
            <v>Virüsler</v>
          </cell>
          <cell r="I507">
            <v>6240</v>
          </cell>
        </row>
        <row r="508">
          <cell r="C508">
            <v>503</v>
          </cell>
          <cell r="D508" t="str">
            <v xml:space="preserve">Vitamin Analizleri </v>
          </cell>
        </row>
        <row r="509">
          <cell r="C509">
            <v>504</v>
          </cell>
          <cell r="D509" t="str">
            <v xml:space="preserve">Vitamin Analizleri </v>
          </cell>
          <cell r="I509">
            <v>1000</v>
          </cell>
        </row>
        <row r="510">
          <cell r="C510">
            <v>505</v>
          </cell>
          <cell r="D510" t="str">
            <v xml:space="preserve">Vitamin Analizleri </v>
          </cell>
          <cell r="I510">
            <v>1870</v>
          </cell>
        </row>
        <row r="511">
          <cell r="C511">
            <v>506</v>
          </cell>
          <cell r="D511" t="str">
            <v xml:space="preserve">Vitamin Analizleri </v>
          </cell>
          <cell r="I511">
            <v>1870</v>
          </cell>
        </row>
        <row r="512">
          <cell r="C512">
            <v>507</v>
          </cell>
          <cell r="D512" t="str">
            <v xml:space="preserve">Vitamin Analizleri </v>
          </cell>
          <cell r="I512">
            <v>6000</v>
          </cell>
        </row>
        <row r="513">
          <cell r="C513">
            <v>508</v>
          </cell>
          <cell r="D513" t="str">
            <v xml:space="preserve">Karoten </v>
          </cell>
          <cell r="I513">
            <v>467.1</v>
          </cell>
        </row>
        <row r="514">
          <cell r="C514">
            <v>509</v>
          </cell>
          <cell r="D514" t="str">
            <v xml:space="preserve">Yağ Asiti </v>
          </cell>
          <cell r="I514">
            <v>467.1</v>
          </cell>
        </row>
        <row r="515">
          <cell r="C515">
            <v>510</v>
          </cell>
          <cell r="D515" t="str">
            <v>Yağ Asidi Esterleri (Etil ve Metil Esterleri, FAEE, FAME, ∑(FAME+FAEE), Vaks/Mumsu Maddeler vb.)</v>
          </cell>
          <cell r="I515">
            <v>1800</v>
          </cell>
        </row>
        <row r="516">
          <cell r="C516">
            <v>511</v>
          </cell>
          <cell r="D516" t="str">
            <v>Yağ (Toplam)</v>
          </cell>
          <cell r="I516">
            <v>467.1</v>
          </cell>
        </row>
        <row r="517">
          <cell r="C517">
            <v>512</v>
          </cell>
          <cell r="D517" t="str">
            <v xml:space="preserve">Yağ / Ham Yağ </v>
          </cell>
          <cell r="I517">
            <v>375.3</v>
          </cell>
        </row>
        <row r="518">
          <cell r="C518">
            <v>513</v>
          </cell>
          <cell r="D518" t="str">
            <v>Yağ Çeşidi</v>
          </cell>
        </row>
        <row r="519">
          <cell r="C519">
            <v>514</v>
          </cell>
          <cell r="D519" t="str">
            <v>Yağ Çeşidi</v>
          </cell>
          <cell r="I519">
            <v>1368.9</v>
          </cell>
        </row>
        <row r="520">
          <cell r="C520">
            <v>515</v>
          </cell>
          <cell r="D520" t="str">
            <v>Yağ Çeşidi</v>
          </cell>
          <cell r="I520">
            <v>329.4</v>
          </cell>
        </row>
        <row r="521">
          <cell r="C521">
            <v>516</v>
          </cell>
          <cell r="D521" t="str">
            <v>Yağ Çeşidi</v>
          </cell>
          <cell r="I521">
            <v>696.6</v>
          </cell>
        </row>
        <row r="522">
          <cell r="C522">
            <v>517</v>
          </cell>
          <cell r="D522" t="str">
            <v>Yağ Çeşidi</v>
          </cell>
          <cell r="I522">
            <v>256.5</v>
          </cell>
        </row>
        <row r="523">
          <cell r="C523">
            <v>518</v>
          </cell>
          <cell r="D523" t="str">
            <v>Yağ Çeşidi</v>
          </cell>
          <cell r="I523">
            <v>256.5</v>
          </cell>
        </row>
        <row r="524">
          <cell r="C524">
            <v>519</v>
          </cell>
          <cell r="D524" t="str">
            <v>Yağ Çeşidi</v>
          </cell>
          <cell r="I524">
            <v>256.5</v>
          </cell>
        </row>
        <row r="525">
          <cell r="C525">
            <v>520</v>
          </cell>
          <cell r="D525" t="str">
            <v>Yağ Çeşidi</v>
          </cell>
          <cell r="I525">
            <v>256.5</v>
          </cell>
        </row>
        <row r="526">
          <cell r="C526">
            <v>521</v>
          </cell>
          <cell r="D526" t="str">
            <v>Yağ Çeşidi</v>
          </cell>
          <cell r="I526">
            <v>696.6</v>
          </cell>
        </row>
        <row r="527">
          <cell r="C527">
            <v>522</v>
          </cell>
          <cell r="D527" t="str">
            <v>Yağ Çeşidi</v>
          </cell>
          <cell r="I527">
            <v>1023.3</v>
          </cell>
        </row>
        <row r="528">
          <cell r="C528">
            <v>523</v>
          </cell>
          <cell r="D528" t="str">
            <v xml:space="preserve">Yağ </v>
          </cell>
          <cell r="I528">
            <v>564.29999999999995</v>
          </cell>
        </row>
        <row r="529">
          <cell r="C529">
            <v>524</v>
          </cell>
          <cell r="D529" t="str">
            <v xml:space="preserve">Yağsız Kakao Kitlesi </v>
          </cell>
          <cell r="I529">
            <v>683.1</v>
          </cell>
        </row>
        <row r="530">
          <cell r="C530">
            <v>525</v>
          </cell>
          <cell r="D530" t="str">
            <v>Yarı Kuruyan Yağlar Deneyi</v>
          </cell>
          <cell r="I530">
            <v>315.89999999999998</v>
          </cell>
        </row>
        <row r="531">
          <cell r="C531">
            <v>526</v>
          </cell>
          <cell r="D531" t="str">
            <v>Yapay Tatlandırıcılar</v>
          </cell>
        </row>
        <row r="532">
          <cell r="C532">
            <v>527</v>
          </cell>
          <cell r="D532" t="str">
            <v>Yapay Tatlandırıcılar</v>
          </cell>
          <cell r="I532">
            <v>1107</v>
          </cell>
        </row>
        <row r="533">
          <cell r="C533">
            <v>528</v>
          </cell>
          <cell r="D533" t="str">
            <v>Yapay Tatlandırıcılar</v>
          </cell>
          <cell r="I533">
            <v>1107</v>
          </cell>
        </row>
        <row r="534">
          <cell r="C534">
            <v>529</v>
          </cell>
          <cell r="D534" t="str">
            <v>Yapay Tatlandırıcılar</v>
          </cell>
          <cell r="I534">
            <v>1107</v>
          </cell>
        </row>
        <row r="535">
          <cell r="C535">
            <v>530</v>
          </cell>
          <cell r="D535" t="str">
            <v>Yapay Tatlandırıcılar</v>
          </cell>
          <cell r="I535">
            <v>1107</v>
          </cell>
        </row>
        <row r="536">
          <cell r="C536">
            <v>531</v>
          </cell>
          <cell r="D536" t="str">
            <v>Yapay Tatlandırıcılar</v>
          </cell>
          <cell r="I536">
            <v>1107</v>
          </cell>
        </row>
        <row r="537">
          <cell r="C537">
            <v>532</v>
          </cell>
          <cell r="D537" t="str">
            <v>Yapay Tatlandırıcılar</v>
          </cell>
          <cell r="I537">
            <v>1107</v>
          </cell>
        </row>
        <row r="538">
          <cell r="C538">
            <v>533</v>
          </cell>
          <cell r="D538" t="str">
            <v>Yapay Tatlandırıcılar</v>
          </cell>
          <cell r="I538">
            <v>3680.1</v>
          </cell>
        </row>
        <row r="539">
          <cell r="C539">
            <v>534</v>
          </cell>
          <cell r="D539" t="str">
            <v>Yapay Tatlandırıcılar</v>
          </cell>
          <cell r="I539">
            <v>1107</v>
          </cell>
        </row>
        <row r="540">
          <cell r="C540">
            <v>535</v>
          </cell>
          <cell r="D540" t="str">
            <v>Yüksek Alkollerde Fusel Maddeler</v>
          </cell>
          <cell r="I540">
            <v>1107</v>
          </cell>
        </row>
        <row r="541">
          <cell r="C541">
            <v>536</v>
          </cell>
          <cell r="D541" t="str">
            <v>Yuzey Aktif Maddeler (MBAS)</v>
          </cell>
          <cell r="I541">
            <v>1179.9000000000001</v>
          </cell>
        </row>
        <row r="542">
          <cell r="C542">
            <v>537</v>
          </cell>
          <cell r="D542" t="str">
            <v>Zehirlilik Seyrelme Faktörü</v>
          </cell>
          <cell r="I542">
            <v>1471.5</v>
          </cell>
        </row>
        <row r="543">
          <cell r="C543">
            <v>538</v>
          </cell>
          <cell r="D543" t="str">
            <v>Aerobik Koloni Sayısı (Aerobik Mezofilik Bakteri Sayısı, Aerobik Bakteri Sayısı)</v>
          </cell>
          <cell r="I543">
            <v>459</v>
          </cell>
        </row>
        <row r="544">
          <cell r="C544">
            <v>539</v>
          </cell>
          <cell r="D544" t="str">
            <v>Aerobik Koloni Sayısı (Aerobik Mezofilik Bakteri Sayısı, Aerobik Bakteri Sayısı)</v>
          </cell>
          <cell r="I544">
            <v>845.1</v>
          </cell>
        </row>
        <row r="545">
          <cell r="C545">
            <v>540</v>
          </cell>
          <cell r="D545" t="str">
            <v>Alicyclobacillus acidoterrestris</v>
          </cell>
          <cell r="I545">
            <v>1077.3</v>
          </cell>
        </row>
        <row r="546">
          <cell r="C546">
            <v>541</v>
          </cell>
          <cell r="D546" t="str">
            <v>Alicyclobacillus  spp.</v>
          </cell>
          <cell r="I546">
            <v>1007.0999999999999</v>
          </cell>
        </row>
        <row r="547">
          <cell r="C547">
            <v>542</v>
          </cell>
          <cell r="D547" t="str">
            <v>Asit Yapan Bakteri</v>
          </cell>
          <cell r="I547">
            <v>459</v>
          </cell>
        </row>
        <row r="548">
          <cell r="C548">
            <v>543</v>
          </cell>
          <cell r="D548" t="str">
            <v>Bacillus cereusSayısı</v>
          </cell>
          <cell r="I548">
            <v>518.4</v>
          </cell>
        </row>
        <row r="549">
          <cell r="C549">
            <v>544</v>
          </cell>
          <cell r="D549" t="str">
            <v>Bacillus  spp.</v>
          </cell>
          <cell r="I549">
            <v>1979.1</v>
          </cell>
        </row>
        <row r="550">
          <cell r="C550">
            <v>545</v>
          </cell>
          <cell r="D550" t="str">
            <v>Bacillus cereusSayısı</v>
          </cell>
          <cell r="I550">
            <v>845.1</v>
          </cell>
        </row>
        <row r="551">
          <cell r="C551">
            <v>546</v>
          </cell>
          <cell r="D551" t="str">
            <v>Bombaj ve Sızıntı Kontrolü (inkübasyon hariç)</v>
          </cell>
          <cell r="I551">
            <v>199.8</v>
          </cell>
        </row>
        <row r="552">
          <cell r="C552">
            <v>547</v>
          </cell>
          <cell r="D552" t="str">
            <v>Clostridium botulinum Toksini</v>
          </cell>
          <cell r="I552">
            <v>396.9</v>
          </cell>
        </row>
        <row r="553">
          <cell r="C553">
            <v>548</v>
          </cell>
          <cell r="D553" t="str">
            <v>Clostridium botulinum</v>
          </cell>
          <cell r="I553">
            <v>564.29999999999995</v>
          </cell>
        </row>
        <row r="554">
          <cell r="C554">
            <v>549</v>
          </cell>
          <cell r="D554" t="str">
            <v>Clostrodium perfringensSayısı</v>
          </cell>
          <cell r="I554">
            <v>645.29999999999995</v>
          </cell>
        </row>
        <row r="555">
          <cell r="C555">
            <v>550</v>
          </cell>
          <cell r="D555" t="str">
            <v>E.coli</v>
          </cell>
          <cell r="I555">
            <v>742.5</v>
          </cell>
        </row>
        <row r="556">
          <cell r="C556">
            <v>551</v>
          </cell>
          <cell r="D556" t="str">
            <v>E.coli</v>
          </cell>
          <cell r="I556">
            <v>459</v>
          </cell>
        </row>
        <row r="557">
          <cell r="C557">
            <v>552</v>
          </cell>
          <cell r="D557" t="str">
            <v>E.coli O157</v>
          </cell>
          <cell r="I557">
            <v>777.6</v>
          </cell>
        </row>
        <row r="558">
          <cell r="C558">
            <v>553</v>
          </cell>
          <cell r="D558" t="str">
            <v>E.coli O157</v>
          </cell>
          <cell r="I558">
            <v>845.1</v>
          </cell>
        </row>
        <row r="559">
          <cell r="C559">
            <v>554</v>
          </cell>
          <cell r="D559" t="str">
            <v>E.coli O104:H4</v>
          </cell>
          <cell r="I559">
            <v>3078</v>
          </cell>
        </row>
        <row r="560">
          <cell r="C560">
            <v>555</v>
          </cell>
          <cell r="D560" t="str">
            <v>E.coli O157:H7 Aranması</v>
          </cell>
          <cell r="I560">
            <v>869.4</v>
          </cell>
        </row>
        <row r="561">
          <cell r="C561">
            <v>556</v>
          </cell>
          <cell r="D561" t="str">
            <v>E.coli O157:H7 Aranması</v>
          </cell>
          <cell r="I561">
            <v>1215</v>
          </cell>
        </row>
        <row r="562">
          <cell r="C562">
            <v>557</v>
          </cell>
          <cell r="D562" t="str">
            <v xml:space="preserve">E.coli Sayısı </v>
          </cell>
          <cell r="I562">
            <v>845.1</v>
          </cell>
        </row>
        <row r="563">
          <cell r="C563">
            <v>558</v>
          </cell>
          <cell r="D563" t="str">
            <v xml:space="preserve"> Cronobacter spp. (Enterobacter sakazakii)</v>
          </cell>
          <cell r="I563">
            <v>645.29999999999995</v>
          </cell>
        </row>
        <row r="564">
          <cell r="C564">
            <v>559</v>
          </cell>
          <cell r="D564" t="str">
            <v xml:space="preserve"> Cronobacter spp. (Enterobacter sakazakii)</v>
          </cell>
          <cell r="I564">
            <v>1107</v>
          </cell>
        </row>
        <row r="565">
          <cell r="C565">
            <v>560</v>
          </cell>
          <cell r="D565" t="str">
            <v>Enterobacteriaceae Sayımı</v>
          </cell>
          <cell r="I565">
            <v>459</v>
          </cell>
        </row>
        <row r="566">
          <cell r="C566">
            <v>561</v>
          </cell>
          <cell r="D566" t="str">
            <v xml:space="preserve">Enterobacteriaceae Sayımı </v>
          </cell>
          <cell r="I566">
            <v>845.1</v>
          </cell>
        </row>
        <row r="567">
          <cell r="C567">
            <v>562</v>
          </cell>
          <cell r="D567" t="str">
            <v>Enterobacteriaceae Sayımı</v>
          </cell>
          <cell r="I567">
            <v>742.5</v>
          </cell>
        </row>
        <row r="568">
          <cell r="C568">
            <v>563</v>
          </cell>
          <cell r="D568" t="str">
            <v>Enterococcus (Fekal streptococcus) Sayımı</v>
          </cell>
          <cell r="I568">
            <v>423.9</v>
          </cell>
        </row>
        <row r="569">
          <cell r="C569">
            <v>564</v>
          </cell>
          <cell r="D569" t="str">
            <v>Enterococcus (Fekal streptococcus) Sayımı</v>
          </cell>
          <cell r="I569">
            <v>845.1</v>
          </cell>
        </row>
        <row r="570">
          <cell r="C570">
            <v>565</v>
          </cell>
          <cell r="D570" t="str">
            <v>İnkübasyon (Stabilite) (10 gün)</v>
          </cell>
          <cell r="I570">
            <v>459</v>
          </cell>
        </row>
        <row r="571">
          <cell r="C571">
            <v>566</v>
          </cell>
          <cell r="D571" t="str">
            <v>İnkübasyon (Stabilite) (15 gün)</v>
          </cell>
          <cell r="I571">
            <v>540</v>
          </cell>
        </row>
        <row r="572">
          <cell r="C572">
            <v>567</v>
          </cell>
          <cell r="D572" t="str">
            <v>İnkübasyon (Stabilite) (7 gün)</v>
          </cell>
          <cell r="I572">
            <v>388.8</v>
          </cell>
        </row>
        <row r="573">
          <cell r="C573">
            <v>568</v>
          </cell>
          <cell r="D573" t="str">
            <v>Koliform</v>
          </cell>
          <cell r="I573">
            <v>742.5</v>
          </cell>
        </row>
        <row r="574">
          <cell r="C574">
            <v>569</v>
          </cell>
          <cell r="D574" t="str">
            <v xml:space="preserve">Koliform </v>
          </cell>
          <cell r="I574">
            <v>459</v>
          </cell>
        </row>
        <row r="575">
          <cell r="C575">
            <v>570</v>
          </cell>
          <cell r="D575" t="str">
            <v xml:space="preserve">Koliform Bakteri Sayımı </v>
          </cell>
          <cell r="I575">
            <v>845.1</v>
          </cell>
        </row>
        <row r="576">
          <cell r="C576">
            <v>571</v>
          </cell>
          <cell r="D576" t="str">
            <v>Koliform, E.coli</v>
          </cell>
          <cell r="I576">
            <v>742.5</v>
          </cell>
        </row>
        <row r="577">
          <cell r="C577">
            <v>572</v>
          </cell>
          <cell r="D577" t="str">
            <v xml:space="preserve">Fekal Koliform </v>
          </cell>
          <cell r="I577">
            <v>742.5</v>
          </cell>
        </row>
        <row r="578">
          <cell r="C578">
            <v>573</v>
          </cell>
          <cell r="D578" t="str">
            <v xml:space="preserve">Küf Sayımı </v>
          </cell>
          <cell r="I578">
            <v>329.4</v>
          </cell>
        </row>
        <row r="579">
          <cell r="C579">
            <v>574</v>
          </cell>
          <cell r="D579" t="str">
            <v>Küf Teşhisi</v>
          </cell>
          <cell r="I579">
            <v>261.89999999999998</v>
          </cell>
        </row>
        <row r="580">
          <cell r="C580">
            <v>575</v>
          </cell>
          <cell r="D580" t="str">
            <v>Küf ve Maya Sayımı</v>
          </cell>
          <cell r="I580">
            <v>459</v>
          </cell>
        </row>
        <row r="581">
          <cell r="C581">
            <v>576</v>
          </cell>
          <cell r="D581" t="str">
            <v>Küf ve Maya Sayımı</v>
          </cell>
          <cell r="I581">
            <v>845.1</v>
          </cell>
        </row>
        <row r="582">
          <cell r="C582">
            <v>577</v>
          </cell>
          <cell r="D582" t="str">
            <v>Laktik Asit Bakteri Sayımı</v>
          </cell>
          <cell r="I582">
            <v>459</v>
          </cell>
        </row>
        <row r="583">
          <cell r="C583">
            <v>578</v>
          </cell>
          <cell r="D583" t="str">
            <v>Laktik Asit Bakteri Sayımı</v>
          </cell>
          <cell r="I583">
            <v>845.1</v>
          </cell>
        </row>
        <row r="584">
          <cell r="C584">
            <v>579</v>
          </cell>
          <cell r="D584" t="str">
            <v>Lipolitik Bakteri Sayısı</v>
          </cell>
          <cell r="I584">
            <v>504.9</v>
          </cell>
        </row>
        <row r="585">
          <cell r="C585">
            <v>580</v>
          </cell>
          <cell r="D585" t="str">
            <v>Listeria monocytogenes</v>
          </cell>
          <cell r="I585">
            <v>777.6</v>
          </cell>
        </row>
        <row r="586">
          <cell r="C586">
            <v>581</v>
          </cell>
          <cell r="D586" t="str">
            <v xml:space="preserve">Listeria monocytogenes </v>
          </cell>
          <cell r="I586">
            <v>1107</v>
          </cell>
        </row>
        <row r="587">
          <cell r="C587">
            <v>582</v>
          </cell>
          <cell r="D587" t="str">
            <v>Listeria  spp.</v>
          </cell>
          <cell r="I587">
            <v>777.6</v>
          </cell>
        </row>
        <row r="588">
          <cell r="C588">
            <v>583</v>
          </cell>
          <cell r="D588" t="str">
            <v xml:space="preserve">Listeria  spp. </v>
          </cell>
          <cell r="I588">
            <v>1107</v>
          </cell>
        </row>
        <row r="589">
          <cell r="C589">
            <v>584</v>
          </cell>
          <cell r="D589" t="str">
            <v>Osmofilik Maya</v>
          </cell>
          <cell r="I589">
            <v>459</v>
          </cell>
        </row>
        <row r="590">
          <cell r="C590">
            <v>585</v>
          </cell>
          <cell r="D590" t="str">
            <v>Proteolitik Bakteri Sayısı</v>
          </cell>
          <cell r="I590">
            <v>459</v>
          </cell>
        </row>
        <row r="591">
          <cell r="C591">
            <v>586</v>
          </cell>
          <cell r="D591" t="str">
            <v>Pseudomonas  spp.</v>
          </cell>
          <cell r="I591">
            <v>459</v>
          </cell>
        </row>
        <row r="592">
          <cell r="C592">
            <v>587</v>
          </cell>
          <cell r="D592" t="str">
            <v>Pseudomonas aeruginosa</v>
          </cell>
          <cell r="I592">
            <v>459</v>
          </cell>
        </row>
        <row r="593">
          <cell r="C593">
            <v>588</v>
          </cell>
          <cell r="D593" t="str">
            <v>Rope Sporu</v>
          </cell>
          <cell r="I593">
            <v>518.4</v>
          </cell>
        </row>
        <row r="594">
          <cell r="C594">
            <v>589</v>
          </cell>
          <cell r="D594" t="str">
            <v>Salmonella Aranması</v>
          </cell>
          <cell r="I594">
            <v>1007.1</v>
          </cell>
        </row>
        <row r="595">
          <cell r="C595">
            <v>590</v>
          </cell>
          <cell r="D595" t="str">
            <v>Salmonella  spp.</v>
          </cell>
          <cell r="I595">
            <v>777.6</v>
          </cell>
        </row>
        <row r="596">
          <cell r="C596">
            <v>591</v>
          </cell>
          <cell r="D596" t="str">
            <v>Salmonella spp. Serotiplendirmesi</v>
          </cell>
          <cell r="I596">
            <v>4382.1000000000004</v>
          </cell>
        </row>
        <row r="597">
          <cell r="C597">
            <v>592</v>
          </cell>
          <cell r="D597" t="str">
            <v>Shigella Aranması</v>
          </cell>
          <cell r="I597">
            <v>459</v>
          </cell>
        </row>
        <row r="598">
          <cell r="C598">
            <v>593</v>
          </cell>
          <cell r="D598" t="str">
            <v>Somatik Hücre Sayımı</v>
          </cell>
          <cell r="I598">
            <v>396.9</v>
          </cell>
        </row>
        <row r="599">
          <cell r="C599">
            <v>594</v>
          </cell>
          <cell r="D599" t="str">
            <v xml:space="preserve">Somatik Hücre Sayımı </v>
          </cell>
          <cell r="I599">
            <v>186.3</v>
          </cell>
        </row>
        <row r="600">
          <cell r="C600">
            <v>595</v>
          </cell>
          <cell r="D600" t="str">
            <v>Staphylococcal Enterotoksin (A, B, C, D, E)</v>
          </cell>
          <cell r="I600">
            <v>3180.6</v>
          </cell>
        </row>
        <row r="601">
          <cell r="C601">
            <v>596</v>
          </cell>
          <cell r="D601" t="str">
            <v>Staphylococcal Enterotoksin Analizi (Tek Analiz)</v>
          </cell>
          <cell r="I601">
            <v>1282.5</v>
          </cell>
        </row>
        <row r="602">
          <cell r="C602">
            <v>597</v>
          </cell>
          <cell r="D602" t="str">
            <v>Koagülaz Pozitif Stafilokokların Sayımı (Staphylococcus aureus ve diğer türler dahil)</v>
          </cell>
          <cell r="I602">
            <v>518.4</v>
          </cell>
        </row>
        <row r="603">
          <cell r="C603">
            <v>598</v>
          </cell>
          <cell r="D603" t="str">
            <v>Koagülaz Pozitif Stafilokokların Sayımı (Staphylococcus aureus ve diğer türler dahil)</v>
          </cell>
          <cell r="I603">
            <v>845.1</v>
          </cell>
        </row>
        <row r="604">
          <cell r="C604">
            <v>599</v>
          </cell>
          <cell r="D604" t="str">
            <v>Sterilite Kontrolü</v>
          </cell>
          <cell r="I604" t="str">
            <v>*</v>
          </cell>
        </row>
        <row r="605">
          <cell r="C605">
            <v>600</v>
          </cell>
          <cell r="D605" t="str">
            <v>Sülfit İndirgeyen Anaerob</v>
          </cell>
          <cell r="I605">
            <v>553.5</v>
          </cell>
        </row>
        <row r="606">
          <cell r="C606">
            <v>601</v>
          </cell>
          <cell r="D606" t="str">
            <v>Sülfit İndirgeyen Clostrodium spp.</v>
          </cell>
          <cell r="I606">
            <v>645.29999999999995</v>
          </cell>
        </row>
        <row r="607">
          <cell r="C607">
            <v>602</v>
          </cell>
          <cell r="D607" t="str">
            <v>Termofilik Aerobik Bakteri Sayımı</v>
          </cell>
          <cell r="I607">
            <v>459</v>
          </cell>
        </row>
        <row r="608">
          <cell r="C608">
            <v>603</v>
          </cell>
          <cell r="D608" t="str">
            <v>Campylobacter Aranması</v>
          </cell>
          <cell r="I608">
            <v>904.5</v>
          </cell>
        </row>
        <row r="609">
          <cell r="C609">
            <v>604</v>
          </cell>
          <cell r="D609" t="str">
            <v>Campylobacter Aranması</v>
          </cell>
          <cell r="I609">
            <v>777.6</v>
          </cell>
        </row>
        <row r="610">
          <cell r="C610">
            <v>605</v>
          </cell>
          <cell r="D610" t="str">
            <v>Campylobacter spp Sayımı</v>
          </cell>
          <cell r="I610">
            <v>518.4</v>
          </cell>
        </row>
        <row r="611">
          <cell r="C611">
            <v>606</v>
          </cell>
          <cell r="D611" t="str">
            <v xml:space="preserve">Ticari Sterilite </v>
          </cell>
          <cell r="I611" t="str">
            <v>*</v>
          </cell>
        </row>
        <row r="612">
          <cell r="C612">
            <v>607</v>
          </cell>
          <cell r="D612" t="str">
            <v>Toplam Canlı Bakteri Sayımı (30 °C'de Koloni Sayısı)</v>
          </cell>
          <cell r="I612">
            <v>148.5</v>
          </cell>
        </row>
        <row r="613">
          <cell r="C613">
            <v>608</v>
          </cell>
          <cell r="D613" t="str">
            <v>Toplam Koliform, Fekal Koliform ve E.coli</v>
          </cell>
          <cell r="I613">
            <v>423.9</v>
          </cell>
        </row>
        <row r="614">
          <cell r="C614">
            <v>609</v>
          </cell>
          <cell r="D614" t="str">
            <v xml:space="preserve">Karakteristik Mikroorganizma Sayısı </v>
          </cell>
          <cell r="I614">
            <v>696.6</v>
          </cell>
        </row>
        <row r="615">
          <cell r="C615">
            <v>610</v>
          </cell>
          <cell r="D615" t="str">
            <v>Vibrio cholerae</v>
          </cell>
          <cell r="I615">
            <v>645.29999999999995</v>
          </cell>
        </row>
        <row r="616">
          <cell r="C616">
            <v>611</v>
          </cell>
          <cell r="D616" t="str">
            <v>Vibrio parahaemolyticus</v>
          </cell>
          <cell r="I616">
            <v>645.29999999999995</v>
          </cell>
        </row>
        <row r="617">
          <cell r="C617">
            <v>612</v>
          </cell>
          <cell r="D617" t="str">
            <v xml:space="preserve">Vibrio parahaemolyticus </v>
          </cell>
          <cell r="I617">
            <v>1215</v>
          </cell>
        </row>
        <row r="618">
          <cell r="C618">
            <v>613</v>
          </cell>
          <cell r="D618" t="str">
            <v>Vibrio  spp. Aranması</v>
          </cell>
          <cell r="I618">
            <v>645.29999999999995</v>
          </cell>
        </row>
        <row r="619">
          <cell r="C619">
            <v>614</v>
          </cell>
          <cell r="D619" t="str">
            <v>GDO Tarama
[Düzenleyici elementler (p35S, tNOS, pFMV, bar, v.b.) ve olası GD-Bitki Türü Tarama (Soya (lectin), Mısır (Zein), Pirinç sucrose phosphate synthase (SPS) Geni, Buğday acetyl-coenzyme A carboxylase Geni   v.b.)] v.b.)</v>
          </cell>
          <cell r="I619">
            <v>8500</v>
          </cell>
        </row>
        <row r="620">
          <cell r="C620">
            <v>615</v>
          </cell>
          <cell r="D620" t="str">
            <v>GDO Tarama
[Düzenleyici elementler (p35S, tNOS, pFMV, bar, v.b.)]</v>
          </cell>
          <cell r="I620">
            <v>5000</v>
          </cell>
        </row>
        <row r="621">
          <cell r="C621">
            <v>616</v>
          </cell>
          <cell r="D621" t="str">
            <v>GDO Tip Belirleme
[Her bir GDO tip/çeşit/tür için (260-05 (G94-1, G94-19, G168) Soya geni, BT10 Mısır geni … v.b. )]</v>
          </cell>
          <cell r="I621">
            <v>2000</v>
          </cell>
        </row>
        <row r="622">
          <cell r="C622">
            <v>617</v>
          </cell>
          <cell r="D622" t="str">
            <v>GDO Tip Belirleme
(Bir GD tip/çeşit/tür için, sonraki her bir GD tip/çeşit/tür için 180,00 TL)</v>
          </cell>
          <cell r="I622">
            <v>2000</v>
          </cell>
        </row>
        <row r="623">
          <cell r="C623">
            <v>618</v>
          </cell>
          <cell r="D623" t="str">
            <v>GDO Miktar
[Her bir GDO çeşit/tür/tip için (260-05 (G94-1, G94-19, G168) Soya miktarı, BT10 Mısır miktarı … v.b.)]</v>
          </cell>
          <cell r="I623">
            <v>5500</v>
          </cell>
        </row>
        <row r="624">
          <cell r="C624">
            <v>619</v>
          </cell>
          <cell r="D624" t="str">
            <v>Alerjen (Gluten, Yer Fıstığı, Soya, Fındık, Süt,  Süt (Kazein), Süt (whey), Yumurta, Yumurta (ovalbumin), Yumurta (Lizozim)  vb.) (Her biri için)</v>
          </cell>
          <cell r="I624">
            <v>2000</v>
          </cell>
        </row>
        <row r="625">
          <cell r="C625">
            <v>620</v>
          </cell>
          <cell r="D625" t="str">
            <v>Alerjen (Fındık, Badem)</v>
          </cell>
          <cell r="I625">
            <v>3250</v>
          </cell>
        </row>
        <row r="626">
          <cell r="C626">
            <v>621</v>
          </cell>
          <cell r="D626" t="str">
            <v xml:space="preserve">Bitki Türü/Bitkisel Orijin Belirleme
(Her Bir Bitki Türü İçin)
(Mısır, soya, buğday, badem, fıstık, susam, ceviz v.b.) </v>
          </cell>
          <cell r="I626">
            <v>1650</v>
          </cell>
        </row>
        <row r="627">
          <cell r="C627">
            <v>622</v>
          </cell>
          <cell r="D627" t="str">
            <v>Bitki Türü/Bitkisel Orijin Belirleme
(Her Bir Bitki Türü İçin)
(Bezelye, Mısır, soya, buğday, badem, fıstık, susam, ceviz, zeytin yaprağı, fındık v.b.)</v>
          </cell>
          <cell r="I627">
            <v>2660</v>
          </cell>
        </row>
        <row r="628">
          <cell r="C628">
            <v>623</v>
          </cell>
          <cell r="D628" t="str">
            <v>Bitki Türü/Bitkisel Orijin Belirleme 
(Her Bir Gen İçin)
[Bitki spesifik gen (Mısır, soya, buğday, badem, fıstık, susam, ceviz v.b.)]</v>
          </cell>
          <cell r="I628">
            <v>2180</v>
          </cell>
        </row>
        <row r="629">
          <cell r="C629">
            <v>624</v>
          </cell>
          <cell r="D629" t="str">
            <v>Hayvansal Orijin / Tür Tespiti / İdentifikasyonu
(Her Bir Tür İçin)
(Domuz, at, eşek, tek tırnaklı, v.b.)</v>
          </cell>
          <cell r="I629">
            <v>2450</v>
          </cell>
        </row>
        <row r="630">
          <cell r="C630">
            <v>625</v>
          </cell>
          <cell r="D630" t="str">
            <v>Hayvansal Orijin / Tür Tespiti / İdentifikasyonu
(Her Bir Tür İçin)
(Domuz, at, eşek, tek tırnaklı, v.b.)</v>
          </cell>
          <cell r="I630">
            <v>1650</v>
          </cell>
        </row>
        <row r="631">
          <cell r="C631">
            <v>626</v>
          </cell>
          <cell r="D631" t="str">
            <v>Et Cinsiyeti Orjini Tespiti 
(Hayvansal Orjin Belirleme Hariç)</v>
          </cell>
          <cell r="I631">
            <v>2600</v>
          </cell>
        </row>
        <row r="632">
          <cell r="C632">
            <v>627</v>
          </cell>
          <cell r="D632" t="str">
            <v>Jelatin Orjini (Herbiri İçin)</v>
          </cell>
          <cell r="I632">
            <v>2400</v>
          </cell>
        </row>
        <row r="633">
          <cell r="C633">
            <v>628</v>
          </cell>
          <cell r="D633" t="str">
            <v>Jelatin Orjini (Herbiri İçin)</v>
          </cell>
        </row>
        <row r="634">
          <cell r="C634">
            <v>629</v>
          </cell>
          <cell r="D634" t="str">
            <v>Jelatin Orjini (Herbiri İçin)</v>
          </cell>
        </row>
        <row r="635">
          <cell r="C635">
            <v>630</v>
          </cell>
          <cell r="D635" t="str">
            <v>Jelatin Orjini (Herbiri İçin)</v>
          </cell>
        </row>
        <row r="636">
          <cell r="C636">
            <v>631</v>
          </cell>
          <cell r="D636" t="str">
            <v>Jelatin Orjini (sığır, Domuz, Balık vb.)</v>
          </cell>
          <cell r="I636">
            <v>5850</v>
          </cell>
        </row>
        <row r="637">
          <cell r="C637">
            <v>632</v>
          </cell>
          <cell r="D637" t="str">
            <v xml:space="preserve">Hayvansal Orijin / Tür Tespiti / İdentifikasyonu (Her Bir Tür İçin) (İnek, Keçi, Eşek v.b.) </v>
          </cell>
          <cell r="I637">
            <v>2450</v>
          </cell>
        </row>
        <row r="638">
          <cell r="C638">
            <v>633</v>
          </cell>
          <cell r="D638" t="str">
            <v xml:space="preserve">Hayvansal Orijin / Tür Tespiti / İdentifikasyonu
(Her Bir Tür İçin) (İnek, Keçi, Eşek v.b.) </v>
          </cell>
          <cell r="I638">
            <v>2200</v>
          </cell>
        </row>
        <row r="639">
          <cell r="C639">
            <v>634</v>
          </cell>
          <cell r="D639" t="str">
            <v>Hayvansal Orijin / Tür Tespiti / İdentifikasyonu (Her bir tür için)</v>
          </cell>
          <cell r="I639">
            <v>520</v>
          </cell>
        </row>
        <row r="640">
          <cell r="C640">
            <v>635</v>
          </cell>
          <cell r="D640" t="str">
            <v>Histolojik Muayene /Farklı Doku Türlerinin Tespiti</v>
          </cell>
          <cell r="I640">
            <v>1790</v>
          </cell>
        </row>
        <row r="641">
          <cell r="C641">
            <v>636</v>
          </cell>
          <cell r="D641" t="str">
            <v>Hayvansal Orijin / Tür Tespiti / İdentifikasyonu (Her bir tür için) ((İnek, Keçi, Eşek, Balık, Çupra, Levrek, Hamsi vb.)</v>
          </cell>
          <cell r="I641">
            <v>2450</v>
          </cell>
        </row>
        <row r="642">
          <cell r="C642">
            <v>637</v>
          </cell>
          <cell r="D642" t="str">
            <v>Bitkisel Orijin/Tür Tespiti</v>
          </cell>
        </row>
        <row r="643">
          <cell r="C643">
            <v>638</v>
          </cell>
          <cell r="I643">
            <v>5500</v>
          </cell>
        </row>
        <row r="644">
          <cell r="C644">
            <v>639</v>
          </cell>
          <cell r="D644" t="str">
            <v xml:space="preserve">Çoklu Mikotoksin </v>
          </cell>
          <cell r="I644">
            <v>3450</v>
          </cell>
        </row>
        <row r="645">
          <cell r="C645">
            <v>640</v>
          </cell>
          <cell r="D645" t="str">
            <v xml:space="preserve">İkili Mikotoksin (Aflatoksin ve Okratoksin) </v>
          </cell>
          <cell r="I645">
            <v>1950</v>
          </cell>
        </row>
        <row r="646">
          <cell r="C646">
            <v>641</v>
          </cell>
          <cell r="D646" t="str">
            <v>Aflatoksin B1 ve Toplam Aflatoksin (B1+B2+G1+G2)</v>
          </cell>
          <cell r="I646">
            <v>1300</v>
          </cell>
        </row>
        <row r="647">
          <cell r="C647">
            <v>642</v>
          </cell>
          <cell r="D647" t="str">
            <v>Aflatoksin M1</v>
          </cell>
          <cell r="I647">
            <v>1680</v>
          </cell>
        </row>
        <row r="648">
          <cell r="C648">
            <v>643</v>
          </cell>
          <cell r="D648" t="str">
            <v>Deoksinivalenol (DON) / Vomitoksin</v>
          </cell>
          <cell r="I648">
            <v>1680</v>
          </cell>
        </row>
        <row r="649">
          <cell r="C649">
            <v>644</v>
          </cell>
          <cell r="D649" t="str">
            <v xml:space="preserve">Diasetoksisirperol (Diacetoxyscirpenol) </v>
          </cell>
          <cell r="I649">
            <v>1050</v>
          </cell>
        </row>
        <row r="650">
          <cell r="C650">
            <v>645</v>
          </cell>
          <cell r="D650" t="str">
            <v xml:space="preserve">Fumonisin (B1+B2) </v>
          </cell>
          <cell r="I650">
            <v>1950</v>
          </cell>
        </row>
        <row r="651">
          <cell r="C651">
            <v>646</v>
          </cell>
          <cell r="D651" t="str">
            <v>HT-2 Toksin</v>
          </cell>
          <cell r="I651">
            <v>1080</v>
          </cell>
        </row>
        <row r="652">
          <cell r="C652">
            <v>647</v>
          </cell>
          <cell r="D652" t="str">
            <v>Okratoksin A (OTA)</v>
          </cell>
          <cell r="I652">
            <v>1650</v>
          </cell>
        </row>
        <row r="653">
          <cell r="C653">
            <v>648</v>
          </cell>
          <cell r="D653" t="str">
            <v>Okratoksin B</v>
          </cell>
          <cell r="I653">
            <v>1650</v>
          </cell>
        </row>
        <row r="654">
          <cell r="C654">
            <v>649</v>
          </cell>
          <cell r="D654" t="str">
            <v xml:space="preserve">Patulin </v>
          </cell>
          <cell r="I654">
            <v>1300</v>
          </cell>
        </row>
        <row r="655">
          <cell r="C655">
            <v>650</v>
          </cell>
          <cell r="D655" t="str">
            <v xml:space="preserve">Sitrinin </v>
          </cell>
          <cell r="I655">
            <v>2000</v>
          </cell>
        </row>
        <row r="656">
          <cell r="C656">
            <v>651</v>
          </cell>
          <cell r="D656" t="str">
            <v>Toksik Alg</v>
          </cell>
          <cell r="I656">
            <v>550</v>
          </cell>
        </row>
        <row r="657">
          <cell r="C657">
            <v>652</v>
          </cell>
          <cell r="D657" t="str">
            <v>T-2 Toksin</v>
          </cell>
          <cell r="I657">
            <v>1080</v>
          </cell>
        </row>
        <row r="658">
          <cell r="C658">
            <v>653</v>
          </cell>
          <cell r="D658" t="str">
            <v>Zearalenon</v>
          </cell>
          <cell r="I658">
            <v>1650</v>
          </cell>
        </row>
        <row r="659">
          <cell r="C659">
            <v>654</v>
          </cell>
          <cell r="D659" t="str">
            <v>Alüminyum Esaslı Malzemelerde Alüminyum Yüzdesi</v>
          </cell>
          <cell r="I659">
            <v>982</v>
          </cell>
        </row>
        <row r="660">
          <cell r="C660">
            <v>655</v>
          </cell>
          <cell r="D660" t="str">
            <v>Ani Sıcaklık Değişimine Dayanım</v>
          </cell>
          <cell r="I660">
            <v>341.54999999999995</v>
          </cell>
        </row>
        <row r="661">
          <cell r="C661">
            <v>656</v>
          </cell>
          <cell r="D661" t="str">
            <v>Boya Geçirgenliği (Herbiri için)</v>
          </cell>
          <cell r="I661">
            <v>896.40000000000009</v>
          </cell>
        </row>
        <row r="662">
          <cell r="C662">
            <v>657</v>
          </cell>
          <cell r="D662" t="str">
            <v>Conta Miktarı Kontrolü</v>
          </cell>
          <cell r="I662">
            <v>363.28499999999997</v>
          </cell>
        </row>
        <row r="663">
          <cell r="C663">
            <v>658</v>
          </cell>
          <cell r="D663" t="str">
            <v xml:space="preserve">Epoksi ve Epoksi Türevleri </v>
          </cell>
          <cell r="I663">
            <v>4819.5</v>
          </cell>
        </row>
        <row r="664">
          <cell r="C664">
            <v>659</v>
          </cell>
          <cell r="D664" t="str">
            <v>Fitalat</v>
          </cell>
          <cell r="I664">
            <v>2917</v>
          </cell>
        </row>
        <row r="665">
          <cell r="C665">
            <v>660</v>
          </cell>
          <cell r="D665" t="str">
            <v xml:space="preserve">Fitalat </v>
          </cell>
          <cell r="I665">
            <v>3047</v>
          </cell>
        </row>
        <row r="666">
          <cell r="C666">
            <v>661</v>
          </cell>
          <cell r="D666" t="str">
            <v>Gözenek ve Kaplama Durumunun Tespiti</v>
          </cell>
          <cell r="I666">
            <v>294.97499999999997</v>
          </cell>
        </row>
        <row r="667">
          <cell r="C667">
            <v>662</v>
          </cell>
          <cell r="D667" t="str">
            <v>Kalay Kaplama Ağırlığının Tespiti 
(Gövde ve Kapak Her Biri İçin)</v>
          </cell>
          <cell r="I667">
            <v>350.86500000000001</v>
          </cell>
        </row>
        <row r="668">
          <cell r="C668">
            <v>663</v>
          </cell>
          <cell r="D668" t="str">
            <v>Kalay Kaplama Kalınlığı Ölçümü 
(Bir Yüzey İçin)</v>
          </cell>
          <cell r="I668">
            <v>1037.07</v>
          </cell>
        </row>
        <row r="669">
          <cell r="C669">
            <v>664</v>
          </cell>
          <cell r="D669" t="str">
            <v>Kalay Kaplama Kalınlığı Ölçümü 
(Tüm Yüzeyler İçin)</v>
          </cell>
          <cell r="I669">
            <v>2061.7200000000003</v>
          </cell>
        </row>
        <row r="670">
          <cell r="C670">
            <v>665</v>
          </cell>
          <cell r="D670" t="str">
            <v>Kalınlık Tespiti</v>
          </cell>
          <cell r="I670">
            <v>229.76999999999998</v>
          </cell>
        </row>
        <row r="671">
          <cell r="C671">
            <v>666</v>
          </cell>
          <cell r="D671" t="str">
            <v>Kavrama Oranı</v>
          </cell>
          <cell r="I671">
            <v>431.59499999999997</v>
          </cell>
        </row>
        <row r="672">
          <cell r="C672">
            <v>667</v>
          </cell>
          <cell r="D672" t="str">
            <v>Kloroform’ da Çözünebilen Ekstraktif Kalıntı Miktarı 
(Her bir simülant için ayrı alınacaktır.</v>
          </cell>
          <cell r="I672">
            <v>956.33999999999992</v>
          </cell>
        </row>
        <row r="673">
          <cell r="C673">
            <v>668</v>
          </cell>
          <cell r="D673" t="str">
            <v>Kutu Boyutu Tespiti</v>
          </cell>
          <cell r="I673">
            <v>229.76999999999998</v>
          </cell>
        </row>
        <row r="674">
          <cell r="C674">
            <v>669</v>
          </cell>
          <cell r="D674" t="str">
            <v xml:space="preserve">Kutu İçi Gözenek Kontrolü 
(Kapak ve Gövdede Her Biri İçin) </v>
          </cell>
          <cell r="I674">
            <v>580.63499999999988</v>
          </cell>
        </row>
        <row r="675">
          <cell r="C675">
            <v>670</v>
          </cell>
          <cell r="D675" t="str">
            <v>Kutu Kapama Kenetlerinin Kontrolü 
(Alt-Üst Kapak Her Biri İçin)</v>
          </cell>
          <cell r="I675">
            <v>294.97499999999997</v>
          </cell>
        </row>
        <row r="676">
          <cell r="C676">
            <v>671</v>
          </cell>
          <cell r="D676" t="str">
            <v>Kutu Kenetlerinin Basınca Dayanma Testi</v>
          </cell>
          <cell r="I676">
            <v>363.28499999999997</v>
          </cell>
        </row>
        <row r="677">
          <cell r="C677">
            <v>672</v>
          </cell>
          <cell r="D677" t="str">
            <v>Kutu Sızdırmalık Testi</v>
          </cell>
          <cell r="I677">
            <v>363.28499999999997</v>
          </cell>
        </row>
        <row r="678">
          <cell r="C678">
            <v>673</v>
          </cell>
          <cell r="D678" t="str">
            <v>Lak Kaplama Ağırlığı Testi 
(Alt-Üst Kapak, Gövde Her Biri İçin)</v>
          </cell>
          <cell r="I678">
            <v>704.83499999999992</v>
          </cell>
        </row>
        <row r="679">
          <cell r="C679">
            <v>674</v>
          </cell>
          <cell r="D679" t="str">
            <v>Lak Kaplamasının Sterilize Sıcaklığında Eritgenlere Direnci</v>
          </cell>
          <cell r="I679">
            <v>301.18499999999995</v>
          </cell>
        </row>
        <row r="680">
          <cell r="C680">
            <v>675</v>
          </cell>
          <cell r="D680" t="str">
            <v>Maksimum Ekstrakte Edilebilen Fraksiyon</v>
          </cell>
        </row>
        <row r="681">
          <cell r="C681">
            <v>676</v>
          </cell>
          <cell r="D681" t="str">
            <v>Maksimum Ekstrakte Edilebilen Fraksiyon</v>
          </cell>
          <cell r="I681">
            <v>900</v>
          </cell>
        </row>
        <row r="682">
          <cell r="C682">
            <v>677</v>
          </cell>
          <cell r="D682" t="str">
            <v>Maksimum Ekstrakte Edilebilen Fraksiyon</v>
          </cell>
          <cell r="I682">
            <v>900</v>
          </cell>
        </row>
        <row r="683">
          <cell r="C683">
            <v>678</v>
          </cell>
          <cell r="D683" t="str">
            <v>Maksimum Ekstrakte Edilebilen Fraksiyon</v>
          </cell>
          <cell r="I683">
            <v>1077.3</v>
          </cell>
        </row>
        <row r="684">
          <cell r="C684">
            <v>679</v>
          </cell>
          <cell r="D684" t="str">
            <v>Maksimum Ekstrakte Edilebilen Fraksiyon</v>
          </cell>
          <cell r="I684">
            <v>1077.3</v>
          </cell>
        </row>
        <row r="685">
          <cell r="C685">
            <v>680</v>
          </cell>
          <cell r="D685" t="str">
            <v>Maksimum Ekstrakte Edilebilen Fraksiyon</v>
          </cell>
          <cell r="I685">
            <v>1077.3</v>
          </cell>
        </row>
        <row r="686">
          <cell r="C686">
            <v>681</v>
          </cell>
          <cell r="D686" t="str">
            <v>Maksimum Ekstrakte Edilebilen Fraksiyon</v>
          </cell>
          <cell r="I686">
            <v>1077.3</v>
          </cell>
        </row>
        <row r="687">
          <cell r="C687">
            <v>682</v>
          </cell>
          <cell r="D687" t="str">
            <v>Maksimum Ekstrakte Edilebilen Fraksiyon</v>
          </cell>
          <cell r="I687">
            <v>900</v>
          </cell>
        </row>
        <row r="688">
          <cell r="C688">
            <v>683</v>
          </cell>
          <cell r="D688" t="str">
            <v xml:space="preserve">Melamin </v>
          </cell>
          <cell r="I688">
            <v>3492.72</v>
          </cell>
        </row>
        <row r="689">
          <cell r="C689">
            <v>684</v>
          </cell>
          <cell r="D689" t="str">
            <v xml:space="preserve">Melamin ve Yapısal Analogların </v>
          </cell>
          <cell r="I689">
            <v>3950.1</v>
          </cell>
        </row>
        <row r="690">
          <cell r="C690">
            <v>685</v>
          </cell>
          <cell r="D690" t="str">
            <v>Primary Aromatik Amin (PAA)</v>
          </cell>
          <cell r="I690">
            <v>6453</v>
          </cell>
        </row>
        <row r="691">
          <cell r="C691">
            <v>686</v>
          </cell>
          <cell r="D691" t="str">
            <v>Spesifik Migrasyon</v>
          </cell>
        </row>
        <row r="692">
          <cell r="C692">
            <v>687</v>
          </cell>
          <cell r="D692" t="str">
            <v>Spesifik Migrasyon -Formaldehit</v>
          </cell>
          <cell r="I692">
            <v>2086.56</v>
          </cell>
        </row>
        <row r="693">
          <cell r="C693">
            <v>688</v>
          </cell>
          <cell r="D693" t="str">
            <v>Spesifik Migrasyon</v>
          </cell>
        </row>
        <row r="694">
          <cell r="C694">
            <v>689</v>
          </cell>
          <cell r="D694" t="str">
            <v>Spesifik Migrasyon</v>
          </cell>
          <cell r="I694">
            <v>2484</v>
          </cell>
        </row>
        <row r="695">
          <cell r="C695">
            <v>690</v>
          </cell>
          <cell r="D695" t="str">
            <v>Spesifik Migrasyon</v>
          </cell>
        </row>
        <row r="696">
          <cell r="C696">
            <v>691</v>
          </cell>
          <cell r="D696" t="str">
            <v>Spesifik Migrasyon</v>
          </cell>
          <cell r="I696">
            <v>2639.25</v>
          </cell>
        </row>
        <row r="697">
          <cell r="C697">
            <v>692</v>
          </cell>
          <cell r="D697" t="str">
            <v>Spesifik Migrasyon</v>
          </cell>
        </row>
        <row r="698">
          <cell r="C698">
            <v>693</v>
          </cell>
          <cell r="D698" t="str">
            <v>Spesifik Migrasyon</v>
          </cell>
          <cell r="I698">
            <v>2949.7499999999995</v>
          </cell>
        </row>
        <row r="699">
          <cell r="C699">
            <v>694</v>
          </cell>
          <cell r="D699" t="str">
            <v>Spesifik Migrasyon</v>
          </cell>
        </row>
        <row r="700">
          <cell r="C700">
            <v>695</v>
          </cell>
          <cell r="D700" t="str">
            <v>Spesifik Migrasyon</v>
          </cell>
          <cell r="I700">
            <v>1768.8</v>
          </cell>
        </row>
        <row r="701">
          <cell r="C701">
            <v>696</v>
          </cell>
          <cell r="D701" t="str">
            <v>Spesifik Migrasyon</v>
          </cell>
        </row>
        <row r="702">
          <cell r="C702">
            <v>697</v>
          </cell>
          <cell r="D702" t="str">
            <v>Spesifik Migrasyon</v>
          </cell>
          <cell r="I702">
            <v>1107</v>
          </cell>
        </row>
        <row r="703">
          <cell r="C703">
            <v>698</v>
          </cell>
          <cell r="D703" t="str">
            <v>Spesifik Migrasyon</v>
          </cell>
        </row>
        <row r="704">
          <cell r="C704">
            <v>699</v>
          </cell>
          <cell r="D704" t="str">
            <v>Spesifik Migrasyon</v>
          </cell>
          <cell r="I704">
            <v>1768.8</v>
          </cell>
        </row>
        <row r="705">
          <cell r="C705">
            <v>700</v>
          </cell>
          <cell r="D705" t="str">
            <v>Spesifik Migrasyon Plastikleştirci</v>
          </cell>
        </row>
        <row r="706">
          <cell r="C706">
            <v>701</v>
          </cell>
          <cell r="D706" t="str">
            <v>Spesifik Migrasyon</v>
          </cell>
          <cell r="I706">
            <v>1768.8</v>
          </cell>
        </row>
        <row r="707">
          <cell r="C707">
            <v>702</v>
          </cell>
          <cell r="D707" t="str">
            <v xml:space="preserve">Toplam Migrasyon (Herbiri için) </v>
          </cell>
          <cell r="I707">
            <v>1557</v>
          </cell>
        </row>
        <row r="708">
          <cell r="C708">
            <v>703</v>
          </cell>
          <cell r="D708" t="str">
            <v>Toplam Migrasyon (Bitkisel Yağ Simulantı)</v>
          </cell>
          <cell r="I708">
            <v>4527.8999999999996</v>
          </cell>
        </row>
        <row r="709">
          <cell r="C709">
            <v>704</v>
          </cell>
          <cell r="D709" t="str">
            <v>Toplam Migrasyon (E2 benzeri simulant)</v>
          </cell>
          <cell r="I709">
            <v>1841.4</v>
          </cell>
        </row>
        <row r="710">
          <cell r="C710">
            <v>705</v>
          </cell>
          <cell r="D710" t="str">
            <v xml:space="preserve">Toplam Migrasyon (Herbiri için) </v>
          </cell>
          <cell r="I710">
            <v>4226</v>
          </cell>
        </row>
        <row r="711">
          <cell r="C711">
            <v>706</v>
          </cell>
          <cell r="D711" t="str">
            <v>Toplam Migrasyon (Bitkisel Yağ Simulantı)</v>
          </cell>
          <cell r="I711">
            <v>10513.8</v>
          </cell>
        </row>
        <row r="712">
          <cell r="C712">
            <v>707</v>
          </cell>
          <cell r="D712" t="str">
            <v xml:space="preserve">Toplam Ağır Metal (Kurşun Cinsinden) </v>
          </cell>
          <cell r="I712">
            <v>480.6</v>
          </cell>
        </row>
        <row r="713">
          <cell r="C713">
            <v>708</v>
          </cell>
          <cell r="D713" t="str">
            <v>Vakum Miktarı</v>
          </cell>
          <cell r="I713">
            <v>199.8</v>
          </cell>
        </row>
        <row r="714">
          <cell r="C714">
            <v>709</v>
          </cell>
          <cell r="D714" t="str">
            <v>Vinil Klorür</v>
          </cell>
          <cell r="I714">
            <v>1077.3</v>
          </cell>
        </row>
        <row r="715">
          <cell r="C715">
            <v>710</v>
          </cell>
          <cell r="D715" t="str">
            <v>Yapı Tayini (Herbiri için) (FTIR)</v>
          </cell>
          <cell r="I715">
            <v>874.8</v>
          </cell>
        </row>
        <row r="716">
          <cell r="C716">
            <v>711</v>
          </cell>
          <cell r="D716" t="str">
            <v>Yapı Tayini (Herbiri için) (Termal Karakterizasyon)</v>
          </cell>
          <cell r="I716">
            <v>2356.6950000000002</v>
          </cell>
        </row>
        <row r="717">
          <cell r="C717">
            <v>712</v>
          </cell>
          <cell r="D717" t="str">
            <v>Yarı-Kantitatif Element
(İlave Herbir Element İçin 150,00 TL)</v>
          </cell>
          <cell r="I717">
            <v>1006.0199999999999</v>
          </cell>
        </row>
        <row r="718">
          <cell r="C718">
            <v>713</v>
          </cell>
          <cell r="D718" t="str">
            <v>Spesifik Migrasyon</v>
          </cell>
          <cell r="I718">
            <v>4343.8949999999995</v>
          </cell>
        </row>
        <row r="719">
          <cell r="C719">
            <v>714</v>
          </cell>
          <cell r="D719" t="str">
            <v>Spesifik Migrasyon</v>
          </cell>
        </row>
        <row r="720">
          <cell r="C720">
            <v>715</v>
          </cell>
          <cell r="D720" t="str">
            <v>Spesifik Migrasyon</v>
          </cell>
        </row>
        <row r="721">
          <cell r="C721">
            <v>716</v>
          </cell>
          <cell r="D721" t="str">
            <v>Pentaklorofenol (PCP)</v>
          </cell>
          <cell r="I721">
            <v>3539.7</v>
          </cell>
        </row>
        <row r="722">
          <cell r="C722">
            <v>717</v>
          </cell>
          <cell r="D722" t="str">
            <v>Uçucu Madde Miktarı</v>
          </cell>
          <cell r="I722">
            <v>1155.06</v>
          </cell>
        </row>
        <row r="723">
          <cell r="C723">
            <v>718</v>
          </cell>
          <cell r="D723" t="str">
            <v xml:space="preserve">Amnesic Shellfish Poison Grubu (ASP) </v>
          </cell>
          <cell r="I723">
            <v>6850</v>
          </cell>
        </row>
        <row r="724">
          <cell r="C724">
            <v>719</v>
          </cell>
          <cell r="D724" t="str">
            <v>Diarretic Shellfish Poison Grubu (DSP)</v>
          </cell>
          <cell r="I724">
            <v>6850</v>
          </cell>
        </row>
        <row r="725">
          <cell r="C725">
            <v>720</v>
          </cell>
          <cell r="D725" t="str">
            <v>Paralitik Shellfish Poison Grubu (PSP)</v>
          </cell>
          <cell r="I725">
            <v>6850</v>
          </cell>
        </row>
        <row r="726">
          <cell r="C726">
            <v>721</v>
          </cell>
          <cell r="D726" t="str">
            <v>Amnesic Shellfish Poison Grubu (ASP) Domoik Asit (Da-f)</v>
          </cell>
          <cell r="I726">
            <v>1970</v>
          </cell>
        </row>
        <row r="727">
          <cell r="C727">
            <v>722</v>
          </cell>
          <cell r="D727" t="str">
            <v>Diarretic Shellfish Poison Grubu (DSP) AZA'lar</v>
          </cell>
          <cell r="I727">
            <v>2650</v>
          </cell>
        </row>
        <row r="728">
          <cell r="C728">
            <v>723</v>
          </cell>
          <cell r="D728" t="str">
            <v>Diarretic Shellfish Poison Grubu (DSP) AZA'lar</v>
          </cell>
        </row>
        <row r="729">
          <cell r="C729">
            <v>724</v>
          </cell>
          <cell r="D729" t="str">
            <v>Diarretic Shellfish Poison Grubu (DSP) AZA'lar</v>
          </cell>
        </row>
        <row r="730">
          <cell r="C730">
            <v>725</v>
          </cell>
          <cell r="D730" t="str">
            <v>Diarretic Shellfish Poison Grubu (DSP) AZA'lar</v>
          </cell>
        </row>
        <row r="731">
          <cell r="C731">
            <v>726</v>
          </cell>
          <cell r="D731" t="str">
            <v>Diarretic Shellfish Poison Grubu (DSP) Okadoik Asit ve DTX'ler  (LC-MS/MS)</v>
          </cell>
          <cell r="I731">
            <v>4590</v>
          </cell>
        </row>
        <row r="732">
          <cell r="C732">
            <v>727</v>
          </cell>
          <cell r="D732" t="str">
            <v>Diarretic Shellfish Poison Grubu (DSP) Okadoik Asit ve DTX'ler  (LC-MS/MS)</v>
          </cell>
        </row>
        <row r="733">
          <cell r="C733">
            <v>728</v>
          </cell>
          <cell r="D733" t="str">
            <v>Diarretic Shellfish Poison Grubu (DSP) Okadoik Asit ve DTX'ler  (LC-MS/MS)</v>
          </cell>
        </row>
        <row r="734">
          <cell r="C734">
            <v>729</v>
          </cell>
          <cell r="D734" t="str">
            <v>Diarretic Shellfish Poison Grubu (DSP) Okadoik Asit ve DTX'ler  (LC-MS/MS)</v>
          </cell>
        </row>
        <row r="735">
          <cell r="C735">
            <v>730</v>
          </cell>
          <cell r="D735" t="str">
            <v xml:space="preserve">Diarretic Shellfish Poison Grubu (DSP) Pektonotoksin, PTX'ler ve Nötral Toksinler) Pectenotoksin </v>
          </cell>
          <cell r="I735">
            <v>3120</v>
          </cell>
        </row>
        <row r="736">
          <cell r="C736">
            <v>731</v>
          </cell>
          <cell r="D736" t="str">
            <v>Diarretic Shellfish Poison Grubu (DSP) YTX'ler (Sülfatlandırılmış Bileşikler)</v>
          </cell>
          <cell r="I736">
            <v>3120</v>
          </cell>
        </row>
        <row r="737">
          <cell r="C737">
            <v>732</v>
          </cell>
          <cell r="D737" t="str">
            <v>Diarretic Shellfish Poison Grubu (DSP) YTX'ler (Sülfatlandırılmış Bileşikler)</v>
          </cell>
        </row>
        <row r="738">
          <cell r="C738">
            <v>733</v>
          </cell>
          <cell r="D738" t="str">
            <v>Diarretic Shellfish Poison Grubu (DSP) YTX'ler (Sülfatlandırılmış Bileşikler)</v>
          </cell>
        </row>
        <row r="739">
          <cell r="C739">
            <v>734</v>
          </cell>
          <cell r="D739" t="str">
            <v>Paralitik Shellfish Poison Grubu (PSP)</v>
          </cell>
          <cell r="I739">
            <v>8050</v>
          </cell>
        </row>
        <row r="740">
          <cell r="C740">
            <v>735</v>
          </cell>
          <cell r="D740" t="str">
            <v>Paralitik Shellfish Poison Grubu (PSP)</v>
          </cell>
        </row>
        <row r="741">
          <cell r="C741">
            <v>736</v>
          </cell>
          <cell r="D741" t="str">
            <v>Paralitik Shellfish Poison Grubu (PSP)</v>
          </cell>
        </row>
        <row r="742">
          <cell r="C742">
            <v>737</v>
          </cell>
          <cell r="D742" t="str">
            <v>Paralitik Shellfish Poison Grubu (PSP)</v>
          </cell>
        </row>
        <row r="743">
          <cell r="C743">
            <v>738</v>
          </cell>
          <cell r="D743" t="str">
            <v>Paralitik Shellfish Poison Grubu (PSP)</v>
          </cell>
        </row>
        <row r="744">
          <cell r="C744">
            <v>739</v>
          </cell>
          <cell r="D744" t="str">
            <v>Paralitik Shellfish Poison Grubu (PSP)</v>
          </cell>
        </row>
        <row r="745">
          <cell r="C745">
            <v>740</v>
          </cell>
          <cell r="D745" t="str">
            <v>Paralitik Shellfish Poison Grubu (PSP)</v>
          </cell>
        </row>
        <row r="746">
          <cell r="C746">
            <v>741</v>
          </cell>
          <cell r="D746" t="str">
            <v xml:space="preserve">Paralitik Shellfish Poison Grubu (PSP) </v>
          </cell>
          <cell r="I746">
            <v>6850</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file:///\\S161503-dp01\ytb\ytb%20yeni%20dok&#252;man\YTB-TL-13%20SABUNLA&#350;MAYAN%20MADDE%20TAY&#304;N&#304;%20STANDART%20&#199;ALI&#350;MA%20Y&#214;NTEM&#304;.doc" TargetMode="External"/><Relationship Id="rId13" Type="http://schemas.openxmlformats.org/officeDocument/2006/relationships/hyperlink" Target="file:///\\S161503-dp01\ytb\ytb%20yeni%20dok&#252;man\YTB-TL-17%20Ya&#287;%20Asitleri%20Etil%20Metil%20Esterleri%20TAY&#304;N&#304;%20sop.docx" TargetMode="External"/><Relationship Id="rId18" Type="http://schemas.openxmlformats.org/officeDocument/2006/relationships/hyperlink" Target="file:///\\S161503-dp01\ytb\ytb%20yeni%20dok&#252;man\YTB-TL-23%20ZEYT&#304;NYA&#286;INDA%202%20GL&#304;SER&#304;L%20MONOPALM&#304;TAT%20M&#304;KTARININ%20BEL&#304;RLENMES&#304;%20STANDART%20&#199;ALI&#350;MA%20Y&#214;NTEM&#304;.doc" TargetMode="External"/><Relationship Id="rId3" Type="http://schemas.openxmlformats.org/officeDocument/2006/relationships/hyperlink" Target="file:///\\S161503-dp01\ytb\ytb%20yeni%20dok&#252;man\YTB-TL-03%20AS&#304;T%20SAYISI%20%20STANDART%20&#199;ALI&#350;MA%20Y&#214;NTEM&#304;.doc" TargetMode="External"/><Relationship Id="rId21" Type="http://schemas.openxmlformats.org/officeDocument/2006/relationships/hyperlink" Target="file:///\\S161503-dp01\ytb\ytb%20yeni%20dok&#252;man\YTB-TL-14%20S&#220;T-YA&#286;I%20STEROLLER&#304;N%20GAZ-SIVI%20KROMATOGRAF&#304;S&#304;%20&#304;LE%20B&#304;TK&#304;SEL%20YA&#286;%20ARANMASI%20STANDART%20&#199;ALI&#350;MA%20Y&#214;NTEM&#304;_002_.doc" TargetMode="External"/><Relationship Id="rId7" Type="http://schemas.openxmlformats.org/officeDocument/2006/relationships/hyperlink" Target="file:///\\S161503-dp01\ytb\ytb%20yeni%20dok&#252;man\YTB-TL-11%20SABUN%20M&#304;KTARI%20TAY&#304;N&#304;%20STANDART%20&#199;ALI&#350;MA%20Y&#214;NTEM&#304;.doc" TargetMode="External"/><Relationship Id="rId12" Type="http://schemas.openxmlformats.org/officeDocument/2006/relationships/hyperlink" Target="file:///\\S161503-dp01\ytb\ytb%20yeni%20dok&#252;man\YTB-TL-18%20ECN-42%20TAY&#304;N&#304;%20sop.docx" TargetMode="External"/><Relationship Id="rId17" Type="http://schemas.openxmlformats.org/officeDocument/2006/relationships/hyperlink" Target="file:///\\S161503-dp01\ytb\ytb%20yeni%20dok&#252;man\YTB-TL-22%20MUMSU%20MADDELER%20TAY&#304;N&#304;%20sop.docx" TargetMode="External"/><Relationship Id="rId2" Type="http://schemas.openxmlformats.org/officeDocument/2006/relationships/hyperlink" Target="file:///\\S161503-dp01\ytb\ytb%20yeni%20dok&#252;man\YTB-TL-06%20ACILIK%20TAY&#304;N&#304;%20STANDART%20&#199;ALI&#350;MA%20Y&#214;NTEM&#304;_.doc" TargetMode="External"/><Relationship Id="rId16" Type="http://schemas.openxmlformats.org/officeDocument/2006/relationships/hyperlink" Target="file:///\\S161503-dp01\ytb\ytb%20yeni%20dok&#252;man\YTB-TL-21%20STEROL%20KOMPOZ&#304;SYONUNUN%20BEL&#304;RLENMES&#304;%20STANDART%20&#199;ALI&#350;MA%20Y&#214;NTEM&#304;.doc" TargetMode="External"/><Relationship Id="rId20" Type="http://schemas.openxmlformats.org/officeDocument/2006/relationships/hyperlink" Target="file:///\\S161503-dp01\ytb\ytb%20yeni%20dok&#252;man\YTB-TL-26%20EKSTRAKTE%20ED&#304;LEN%20YA&#286;DA%20SERBEST%20YA&#286;%20AS&#304;TL&#304;&#286;&#304;%20TAY&#304;N&#304;%20STANDART%20&#199;ALI&#350;MA%20Y&#214;NTEM&#304;_2_.doc" TargetMode="External"/><Relationship Id="rId1" Type="http://schemas.openxmlformats.org/officeDocument/2006/relationships/hyperlink" Target="file:///\\S161503-dp01\ytb\ytb%20yeni%20dok&#252;man\YTB-TL-01%20G&#305;dalarda%203-MCPD%20ve%20Glisidil%20Esterlerinin%20GCMS%20tayini%20S&#199;Y.doc" TargetMode="External"/><Relationship Id="rId6" Type="http://schemas.openxmlformats.org/officeDocument/2006/relationships/hyperlink" Target="file:///\\S161503-dp01\ytb\ytb%20yeni%20dok&#252;man\YTB-TL-02%20B&#304;TK&#304;SEL%20VE%20HAYVANSAL%20KATI(TEREYA&#286;)%20VE%20SIVI%20YA&#286;LARDA%20YA&#286;%20AS&#304;TLER&#304;%20KOMPOZ&#304;SYONUNUN%20BEL&#304;RLENMES&#304;%20TAY&#304;N&#304;%20S&#199;Y.doc" TargetMode="External"/><Relationship Id="rId11" Type="http://schemas.openxmlformats.org/officeDocument/2006/relationships/hyperlink" Target="file:///\\S161503-dp01\ytb\ytb%20yeni%20dok&#252;man\YTB-TL-16%20ULTRAV&#304;YOLE%20I&#350;INDA%20&#214;ZG&#220;L%20ABSORBANS%20TAY&#304;N&#304;%20TAL&#304;MATI.doc" TargetMode="External"/><Relationship Id="rId5" Type="http://schemas.openxmlformats.org/officeDocument/2006/relationships/hyperlink" Target="file:///\\S161503-dp01\ytb" TargetMode="External"/><Relationship Id="rId15" Type="http://schemas.openxmlformats.org/officeDocument/2006/relationships/hyperlink" Target="file:///\\S161503-dp01\ytb\ytb%20yeni%20dok&#252;man\YTB-TL-20%20Y&#220;KSEK%20ALKOLL&#220;%20&#304;&#199;K&#304;LERDE%20METANOL%20%20M&#304;KTARININ%20BEL&#304;RLENMES&#304;%20TAY&#304;N&#304;%20STANDART%20&#199;ALI&#350;MA%20Y&#214;NTEM&#304;_001_.doc" TargetMode="External"/><Relationship Id="rId10" Type="http://schemas.openxmlformats.org/officeDocument/2006/relationships/hyperlink" Target="file:///\\S161503-dp01\ytb\ytb%20yeni%20dok&#252;man\YTB-TL-15%20S&#220;T%20VE%20S&#220;T%20&#220;R&#220;NLER&#304;%20TR&#304;GL&#304;SER&#304;TLER&#304;N%20%20GAZ%20KROMOTOGRAF&#304;%20&#304;LE%20ANAL&#304;Z&#304;%20&#304;LE%20S&#220;T%20YA&#286;ININ%20SAFLI&#286;ININ%20BEL&#304;RLENMES&#304;%20%20STANDART%20&#199;ALI&#350;MA%20Y&#214;NTEM&#304;.doc" TargetMode="External"/><Relationship Id="rId19" Type="http://schemas.openxmlformats.org/officeDocument/2006/relationships/hyperlink" Target="file:///\\S161503-dp01\ytb\ytb%20yeni%20dok&#252;man\YTB-TL-26%20EKSTRAKTE%20ED&#304;LEN%20YA&#286;DA%20SERBEST%20YA&#286;%20AS&#304;TL&#304;&#286;&#304;%20TAY&#304;N&#304;%20STANDART%20&#199;ALI&#350;MA%20Y&#214;NTEM&#304;_2_.doc" TargetMode="External"/><Relationship Id="rId4" Type="http://schemas.openxmlformats.org/officeDocument/2006/relationships/hyperlink" Target="file:///\\S161503-dp01\ytb\ytb%20yeni%20dok&#252;man\YTB-TL-05%20ETERDE%20&#199;&#214;Z&#220;NMEYEN%20YABANCI%20MADDE%20VE%20K&#220;L%20M&#304;KTARI%20TAY&#304;N&#304;%20%20STANDART%20&#199;ALI&#350;MA%20Y&#214;NTEM.doc" TargetMode="External"/><Relationship Id="rId9" Type="http://schemas.openxmlformats.org/officeDocument/2006/relationships/hyperlink" Target="file:///\\S161503-dp01\ytb\ytb%20yeni%20dok&#252;man\YTB-TL-14%20S&#220;T-YA&#286;I%20STEROLLER&#304;N%20GAZ-SIVI%20KROMATOGRAF&#304;S&#304;%20&#304;LE%20B&#304;TK&#304;SEL%20YA&#286;%20ARANMASI%20STANDART%20&#199;ALI&#350;MA%20Y&#214;NTEM&#304;_002_.doc" TargetMode="External"/><Relationship Id="rId14" Type="http://schemas.openxmlformats.org/officeDocument/2006/relationships/hyperlink" Target="file:///\\S161503-dp01\ytb\ytb%20yeni%20dok&#252;man\YTB-TL-19%20Stigmastadien%20TAY&#304;N&#304;%20sop.docx" TargetMode="External"/><Relationship Id="rId22"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theme="3" tint="-0.249977111117893"/>
    <pageSetUpPr fitToPage="1"/>
  </sheetPr>
  <dimension ref="A1:Q39"/>
  <sheetViews>
    <sheetView topLeftCell="A23" zoomScale="85" zoomScaleNormal="85" workbookViewId="0">
      <selection activeCell="C33" sqref="C33"/>
    </sheetView>
  </sheetViews>
  <sheetFormatPr defaultRowHeight="15" x14ac:dyDescent="0.25"/>
  <cols>
    <col min="1" max="1" width="4.7109375" style="16" customWidth="1"/>
    <col min="2" max="2" width="10.42578125" style="16" customWidth="1"/>
    <col min="3" max="3" width="42" style="11" customWidth="1"/>
    <col min="4" max="4" width="17" style="11" customWidth="1"/>
    <col min="5" max="5" width="21.140625" style="11" customWidth="1"/>
    <col min="6" max="6" width="11.7109375" style="17" customWidth="1"/>
    <col min="7" max="7" width="9.85546875" style="16" customWidth="1"/>
    <col min="8" max="8" width="8.28515625" style="16" customWidth="1"/>
    <col min="9" max="9" width="15.42578125" style="20" customWidth="1"/>
    <col min="10" max="10" width="12.42578125" style="21" customWidth="1"/>
    <col min="11" max="16384" width="9.140625" style="1"/>
  </cols>
  <sheetData>
    <row r="1" spans="1:10" ht="31.5" customHeight="1" x14ac:dyDescent="0.25">
      <c r="A1" s="138" t="s">
        <v>0</v>
      </c>
      <c r="B1" s="139"/>
      <c r="C1" s="139"/>
      <c r="D1" s="139"/>
      <c r="E1" s="139"/>
      <c r="F1" s="139"/>
      <c r="G1" s="139"/>
      <c r="H1" s="139"/>
      <c r="I1" s="139"/>
      <c r="J1" s="140"/>
    </row>
    <row r="2" spans="1:10" ht="42.75" x14ac:dyDescent="0.25">
      <c r="A2" s="2" t="s">
        <v>1</v>
      </c>
      <c r="B2" s="2" t="s">
        <v>2</v>
      </c>
      <c r="C2" s="2" t="s">
        <v>3</v>
      </c>
      <c r="D2" s="2" t="s">
        <v>4</v>
      </c>
      <c r="E2" s="3" t="s">
        <v>5</v>
      </c>
      <c r="F2" s="2" t="s">
        <v>6</v>
      </c>
      <c r="G2" s="4" t="s">
        <v>7</v>
      </c>
      <c r="H2" s="5" t="s">
        <v>8</v>
      </c>
      <c r="I2" s="6" t="s">
        <v>9</v>
      </c>
      <c r="J2" s="7" t="s">
        <v>10</v>
      </c>
    </row>
    <row r="3" spans="1:10" ht="105.75" customHeight="1" x14ac:dyDescent="0.25">
      <c r="A3" s="8">
        <v>1</v>
      </c>
      <c r="B3" s="9" t="s">
        <v>11</v>
      </c>
      <c r="C3" s="9" t="s">
        <v>1588</v>
      </c>
      <c r="D3" s="9" t="s">
        <v>12</v>
      </c>
      <c r="E3" s="9" t="s">
        <v>13</v>
      </c>
      <c r="F3" s="8" t="s">
        <v>14</v>
      </c>
      <c r="G3" s="8" t="s">
        <v>15</v>
      </c>
      <c r="H3" s="8">
        <v>1</v>
      </c>
      <c r="I3" s="10" t="s">
        <v>1614</v>
      </c>
      <c r="J3" s="10" t="s">
        <v>1615</v>
      </c>
    </row>
    <row r="4" spans="1:10" ht="132.75" customHeight="1" x14ac:dyDescent="0.25">
      <c r="A4" s="8">
        <v>2</v>
      </c>
      <c r="B4" s="9" t="s">
        <v>11</v>
      </c>
      <c r="C4" s="12" t="s">
        <v>16</v>
      </c>
      <c r="D4" s="12" t="s">
        <v>17</v>
      </c>
      <c r="E4" s="9" t="s">
        <v>18</v>
      </c>
      <c r="F4" s="8" t="s">
        <v>14</v>
      </c>
      <c r="G4" s="8" t="s">
        <v>19</v>
      </c>
      <c r="H4" s="8">
        <v>1</v>
      </c>
      <c r="I4" s="10" t="s">
        <v>1614</v>
      </c>
      <c r="J4" s="10" t="s">
        <v>1615</v>
      </c>
    </row>
    <row r="5" spans="1:10" ht="135" x14ac:dyDescent="0.25">
      <c r="A5" s="130">
        <v>3</v>
      </c>
      <c r="B5" s="115" t="s">
        <v>11</v>
      </c>
      <c r="C5" s="115" t="s">
        <v>16</v>
      </c>
      <c r="D5" s="115" t="s">
        <v>17</v>
      </c>
      <c r="E5" s="115" t="s">
        <v>20</v>
      </c>
      <c r="F5" s="114" t="s">
        <v>14</v>
      </c>
      <c r="G5" s="114" t="s">
        <v>19</v>
      </c>
      <c r="H5" s="114">
        <v>1</v>
      </c>
      <c r="I5" s="10" t="s">
        <v>1614</v>
      </c>
      <c r="J5" s="10" t="s">
        <v>1615</v>
      </c>
    </row>
    <row r="6" spans="1:10" ht="105" x14ac:dyDescent="0.25">
      <c r="A6" s="130">
        <v>4</v>
      </c>
      <c r="B6" s="131" t="s">
        <v>11</v>
      </c>
      <c r="C6" s="131" t="s">
        <v>1665</v>
      </c>
      <c r="D6" s="131" t="s">
        <v>21</v>
      </c>
      <c r="E6" s="131" t="s">
        <v>22</v>
      </c>
      <c r="F6" s="130" t="s">
        <v>23</v>
      </c>
      <c r="G6" s="130" t="s">
        <v>24</v>
      </c>
      <c r="H6" s="130">
        <v>1</v>
      </c>
      <c r="I6" s="10" t="s">
        <v>1614</v>
      </c>
      <c r="J6" s="10" t="s">
        <v>1615</v>
      </c>
    </row>
    <row r="7" spans="1:10" ht="90" x14ac:dyDescent="0.25">
      <c r="A7" s="130">
        <v>5</v>
      </c>
      <c r="B7" s="131"/>
      <c r="C7" s="131" t="s">
        <v>1666</v>
      </c>
      <c r="D7" s="131" t="s">
        <v>25</v>
      </c>
      <c r="E7" s="131" t="s">
        <v>13</v>
      </c>
      <c r="F7" s="130" t="s">
        <v>23</v>
      </c>
      <c r="G7" s="130" t="s">
        <v>15</v>
      </c>
      <c r="H7" s="130">
        <v>1</v>
      </c>
      <c r="I7" s="10" t="s">
        <v>1614</v>
      </c>
      <c r="J7" s="10" t="s">
        <v>1615</v>
      </c>
    </row>
    <row r="8" spans="1:10" ht="90" x14ac:dyDescent="0.25">
      <c r="A8" s="130">
        <v>6</v>
      </c>
      <c r="B8" s="131"/>
      <c r="C8" s="131" t="s">
        <v>1667</v>
      </c>
      <c r="D8" s="131" t="s">
        <v>26</v>
      </c>
      <c r="E8" s="131" t="s">
        <v>27</v>
      </c>
      <c r="F8" s="130" t="s">
        <v>23</v>
      </c>
      <c r="G8" s="130" t="s">
        <v>15</v>
      </c>
      <c r="H8" s="130">
        <v>1</v>
      </c>
      <c r="I8" s="10" t="s">
        <v>1614</v>
      </c>
      <c r="J8" s="10" t="s">
        <v>1615</v>
      </c>
    </row>
    <row r="9" spans="1:10" ht="90" x14ac:dyDescent="0.25">
      <c r="A9" s="130">
        <v>7</v>
      </c>
      <c r="B9" s="131"/>
      <c r="C9" s="131" t="s">
        <v>1668</v>
      </c>
      <c r="D9" s="131" t="s">
        <v>28</v>
      </c>
      <c r="E9" s="131" t="s">
        <v>29</v>
      </c>
      <c r="F9" s="130" t="s">
        <v>23</v>
      </c>
      <c r="G9" s="130" t="s">
        <v>1662</v>
      </c>
      <c r="H9" s="130">
        <v>1</v>
      </c>
      <c r="I9" s="10" t="s">
        <v>1614</v>
      </c>
      <c r="J9" s="10" t="s">
        <v>1615</v>
      </c>
    </row>
    <row r="10" spans="1:10" ht="90" x14ac:dyDescent="0.25">
      <c r="A10" s="130">
        <v>8</v>
      </c>
      <c r="B10" s="131"/>
      <c r="C10" s="131" t="s">
        <v>1669</v>
      </c>
      <c r="D10" s="131" t="s">
        <v>30</v>
      </c>
      <c r="E10" s="131" t="s">
        <v>31</v>
      </c>
      <c r="F10" s="130" t="s">
        <v>23</v>
      </c>
      <c r="G10" s="130" t="s">
        <v>32</v>
      </c>
      <c r="H10" s="130">
        <v>2</v>
      </c>
      <c r="I10" s="10" t="s">
        <v>1614</v>
      </c>
      <c r="J10" s="10" t="s">
        <v>1615</v>
      </c>
    </row>
    <row r="11" spans="1:10" ht="90" x14ac:dyDescent="0.25">
      <c r="A11" s="130">
        <v>9</v>
      </c>
      <c r="B11" s="131"/>
      <c r="C11" s="131" t="s">
        <v>1664</v>
      </c>
      <c r="D11" s="131" t="s">
        <v>33</v>
      </c>
      <c r="E11" s="131" t="s">
        <v>34</v>
      </c>
      <c r="F11" s="130" t="s">
        <v>23</v>
      </c>
      <c r="G11" s="130" t="s">
        <v>35</v>
      </c>
      <c r="H11" s="130">
        <v>2</v>
      </c>
      <c r="I11" s="10" t="s">
        <v>1614</v>
      </c>
      <c r="J11" s="10" t="s">
        <v>1615</v>
      </c>
    </row>
    <row r="12" spans="1:10" ht="90" x14ac:dyDescent="0.25">
      <c r="A12" s="130">
        <v>10</v>
      </c>
      <c r="B12" s="131"/>
      <c r="C12" s="131" t="s">
        <v>1663</v>
      </c>
      <c r="D12" s="131" t="s">
        <v>36</v>
      </c>
      <c r="E12" s="131" t="s">
        <v>37</v>
      </c>
      <c r="F12" s="130" t="s">
        <v>23</v>
      </c>
      <c r="G12" s="130" t="s">
        <v>49</v>
      </c>
      <c r="H12" s="130" t="s">
        <v>1646</v>
      </c>
      <c r="I12" s="10" t="s">
        <v>1614</v>
      </c>
      <c r="J12" s="10" t="s">
        <v>1615</v>
      </c>
    </row>
    <row r="13" spans="1:10" ht="270" x14ac:dyDescent="0.25">
      <c r="A13" s="130">
        <v>11</v>
      </c>
      <c r="B13" s="131"/>
      <c r="C13" s="131" t="s">
        <v>1587</v>
      </c>
      <c r="D13" s="131" t="s">
        <v>1670</v>
      </c>
      <c r="E13" s="131" t="s">
        <v>37</v>
      </c>
      <c r="F13" s="130" t="s">
        <v>39</v>
      </c>
      <c r="G13" s="130" t="s">
        <v>40</v>
      </c>
      <c r="H13" s="130">
        <v>4</v>
      </c>
      <c r="I13" s="10" t="s">
        <v>41</v>
      </c>
      <c r="J13" s="10" t="s">
        <v>1585</v>
      </c>
    </row>
    <row r="14" spans="1:10" ht="180" x14ac:dyDescent="0.25">
      <c r="A14" s="130">
        <v>12</v>
      </c>
      <c r="B14" s="131"/>
      <c r="C14" s="131" t="s">
        <v>1647</v>
      </c>
      <c r="D14" s="131" t="s">
        <v>1648</v>
      </c>
      <c r="E14" s="131" t="s">
        <v>42</v>
      </c>
      <c r="F14" s="130" t="s">
        <v>23</v>
      </c>
      <c r="G14" s="130" t="s">
        <v>49</v>
      </c>
      <c r="H14" s="130" t="s">
        <v>43</v>
      </c>
      <c r="I14" s="10">
        <v>3047</v>
      </c>
      <c r="J14" s="10">
        <f>I14*1.2</f>
        <v>3656.4</v>
      </c>
    </row>
    <row r="15" spans="1:10" ht="120" x14ac:dyDescent="0.25">
      <c r="A15" s="130">
        <v>13</v>
      </c>
      <c r="B15" s="131"/>
      <c r="C15" s="131" t="s">
        <v>1649</v>
      </c>
      <c r="D15" s="131" t="s">
        <v>1650</v>
      </c>
      <c r="E15" s="131" t="s">
        <v>37</v>
      </c>
      <c r="F15" s="130" t="s">
        <v>14</v>
      </c>
      <c r="G15" s="130" t="s">
        <v>44</v>
      </c>
      <c r="H15" s="130" t="s">
        <v>1671</v>
      </c>
      <c r="I15" s="10" t="s">
        <v>1616</v>
      </c>
      <c r="J15" s="10" t="s">
        <v>1617</v>
      </c>
    </row>
    <row r="16" spans="1:10" ht="135" x14ac:dyDescent="0.25">
      <c r="A16" s="130">
        <v>14</v>
      </c>
      <c r="B16" s="131"/>
      <c r="C16" s="131" t="s">
        <v>1651</v>
      </c>
      <c r="D16" s="131" t="s">
        <v>1652</v>
      </c>
      <c r="E16" s="131" t="s">
        <v>37</v>
      </c>
      <c r="F16" s="130" t="s">
        <v>1653</v>
      </c>
      <c r="G16" s="130" t="s">
        <v>44</v>
      </c>
      <c r="H16" s="130" t="s">
        <v>1654</v>
      </c>
      <c r="I16" s="10" t="s">
        <v>1655</v>
      </c>
      <c r="J16" s="10" t="s">
        <v>1656</v>
      </c>
    </row>
    <row r="17" spans="1:17" ht="75" x14ac:dyDescent="0.25">
      <c r="A17" s="130">
        <v>15</v>
      </c>
      <c r="B17" s="131"/>
      <c r="C17" s="131" t="s">
        <v>45</v>
      </c>
      <c r="D17" s="131" t="s">
        <v>46</v>
      </c>
      <c r="E17" s="131" t="s">
        <v>47</v>
      </c>
      <c r="F17" s="130" t="s">
        <v>23</v>
      </c>
      <c r="G17" s="130" t="s">
        <v>44</v>
      </c>
      <c r="H17" s="130" t="s">
        <v>43</v>
      </c>
      <c r="I17" s="10" t="s">
        <v>48</v>
      </c>
      <c r="J17" s="10" t="s">
        <v>1586</v>
      </c>
    </row>
    <row r="18" spans="1:17" ht="30" x14ac:dyDescent="0.25">
      <c r="A18" s="130">
        <v>16</v>
      </c>
      <c r="B18" s="131"/>
      <c r="C18" s="131" t="s">
        <v>50</v>
      </c>
      <c r="D18" s="131" t="s">
        <v>51</v>
      </c>
      <c r="E18" s="131" t="s">
        <v>52</v>
      </c>
      <c r="F18" s="130" t="s">
        <v>23</v>
      </c>
      <c r="G18" s="130" t="s">
        <v>53</v>
      </c>
      <c r="H18" s="130">
        <v>4</v>
      </c>
      <c r="I18" s="10">
        <v>341.55</v>
      </c>
      <c r="J18" s="10">
        <f>I18*1.2</f>
        <v>409.86</v>
      </c>
    </row>
    <row r="19" spans="1:17" ht="45" customHeight="1" x14ac:dyDescent="0.25">
      <c r="A19" s="130">
        <v>17</v>
      </c>
      <c r="B19" s="131"/>
      <c r="C19" s="131" t="s">
        <v>1673</v>
      </c>
      <c r="D19" s="131" t="s">
        <v>54</v>
      </c>
      <c r="E19" s="131" t="s">
        <v>55</v>
      </c>
      <c r="F19" s="130" t="s">
        <v>23</v>
      </c>
      <c r="G19" s="130" t="s">
        <v>40</v>
      </c>
      <c r="H19" s="130">
        <v>4</v>
      </c>
      <c r="I19" s="10">
        <v>1037.07</v>
      </c>
      <c r="J19" s="10">
        <f>I19*1.2</f>
        <v>1244.4839999999999</v>
      </c>
    </row>
    <row r="20" spans="1:17" ht="30.75" x14ac:dyDescent="0.25">
      <c r="A20" s="130">
        <v>18</v>
      </c>
      <c r="B20" s="131"/>
      <c r="C20" s="131" t="s">
        <v>1672</v>
      </c>
      <c r="D20" s="131" t="s">
        <v>54</v>
      </c>
      <c r="E20" s="131" t="s">
        <v>55</v>
      </c>
      <c r="F20" s="130" t="s">
        <v>23</v>
      </c>
      <c r="G20" s="130" t="s">
        <v>40</v>
      </c>
      <c r="H20" s="130">
        <v>4</v>
      </c>
      <c r="I20" s="10">
        <v>2061.7199999999998</v>
      </c>
      <c r="J20" s="10">
        <f>I20*1.2</f>
        <v>2474.0639999999999</v>
      </c>
    </row>
    <row r="21" spans="1:17" ht="180" x14ac:dyDescent="0.25">
      <c r="A21" s="130">
        <v>19</v>
      </c>
      <c r="B21" s="131"/>
      <c r="C21" s="131" t="s">
        <v>56</v>
      </c>
      <c r="D21" s="131" t="s">
        <v>57</v>
      </c>
      <c r="E21" s="131" t="s">
        <v>58</v>
      </c>
      <c r="F21" s="130" t="s">
        <v>23</v>
      </c>
      <c r="G21" s="130" t="s">
        <v>40</v>
      </c>
      <c r="H21" s="130">
        <v>4</v>
      </c>
      <c r="I21" s="10" t="s">
        <v>1618</v>
      </c>
      <c r="J21" s="10" t="s">
        <v>1619</v>
      </c>
    </row>
    <row r="22" spans="1:17" ht="45" x14ac:dyDescent="0.25">
      <c r="A22" s="130">
        <v>20</v>
      </c>
      <c r="B22" s="131"/>
      <c r="C22" s="131" t="s">
        <v>59</v>
      </c>
      <c r="D22" s="131" t="s">
        <v>60</v>
      </c>
      <c r="E22" s="131" t="s">
        <v>61</v>
      </c>
      <c r="F22" s="130" t="s">
        <v>23</v>
      </c>
      <c r="G22" s="130" t="s">
        <v>62</v>
      </c>
      <c r="H22" s="130">
        <v>4</v>
      </c>
      <c r="I22" s="10">
        <v>294.8</v>
      </c>
      <c r="J22" s="10">
        <f t="shared" ref="J22:J30" si="0">I22*1.2</f>
        <v>353.76</v>
      </c>
    </row>
    <row r="23" spans="1:17" ht="30" x14ac:dyDescent="0.25">
      <c r="A23" s="130">
        <v>21</v>
      </c>
      <c r="B23" s="131"/>
      <c r="C23" s="131" t="s">
        <v>63</v>
      </c>
      <c r="D23" s="131" t="s">
        <v>64</v>
      </c>
      <c r="E23" s="131" t="s">
        <v>65</v>
      </c>
      <c r="F23" s="130" t="s">
        <v>23</v>
      </c>
      <c r="G23" s="130" t="s">
        <v>62</v>
      </c>
      <c r="H23" s="130">
        <v>4</v>
      </c>
      <c r="I23" s="10">
        <v>704.8</v>
      </c>
      <c r="J23" s="10">
        <f t="shared" si="0"/>
        <v>845.75999999999988</v>
      </c>
    </row>
    <row r="24" spans="1:17" ht="30" x14ac:dyDescent="0.25">
      <c r="A24" s="130">
        <v>22</v>
      </c>
      <c r="B24" s="131"/>
      <c r="C24" s="131" t="s">
        <v>66</v>
      </c>
      <c r="D24" s="131" t="s">
        <v>67</v>
      </c>
      <c r="E24" s="131" t="s">
        <v>65</v>
      </c>
      <c r="F24" s="130" t="s">
        <v>23</v>
      </c>
      <c r="G24" s="130" t="s">
        <v>68</v>
      </c>
      <c r="H24" s="130">
        <v>4</v>
      </c>
      <c r="I24" s="10">
        <v>229.77</v>
      </c>
      <c r="J24" s="10">
        <f t="shared" si="0"/>
        <v>275.72399999999999</v>
      </c>
    </row>
    <row r="25" spans="1:17" ht="45" x14ac:dyDescent="0.25">
      <c r="A25" s="130">
        <v>23</v>
      </c>
      <c r="B25" s="131"/>
      <c r="C25" s="131" t="s">
        <v>69</v>
      </c>
      <c r="D25" s="131" t="s">
        <v>70</v>
      </c>
      <c r="E25" s="131" t="s">
        <v>71</v>
      </c>
      <c r="F25" s="130" t="s">
        <v>23</v>
      </c>
      <c r="G25" s="130" t="s">
        <v>53</v>
      </c>
      <c r="H25" s="130">
        <v>4</v>
      </c>
      <c r="I25" s="10">
        <v>199.8</v>
      </c>
      <c r="J25" s="10">
        <f t="shared" si="0"/>
        <v>239.76</v>
      </c>
    </row>
    <row r="26" spans="1:17" ht="60" x14ac:dyDescent="0.25">
      <c r="A26" s="130">
        <v>24</v>
      </c>
      <c r="B26" s="131"/>
      <c r="C26" s="131" t="s">
        <v>72</v>
      </c>
      <c r="D26" s="131" t="s">
        <v>73</v>
      </c>
      <c r="E26" s="131" t="s">
        <v>74</v>
      </c>
      <c r="F26" s="130" t="s">
        <v>23</v>
      </c>
      <c r="G26" s="130" t="s">
        <v>40</v>
      </c>
      <c r="H26" s="130">
        <v>4</v>
      </c>
      <c r="I26" s="10">
        <v>756</v>
      </c>
      <c r="J26" s="10">
        <f t="shared" si="0"/>
        <v>907.19999999999993</v>
      </c>
    </row>
    <row r="27" spans="1:17" ht="165" x14ac:dyDescent="0.25">
      <c r="A27" s="130">
        <v>25</v>
      </c>
      <c r="B27" s="131"/>
      <c r="C27" s="131" t="s">
        <v>75</v>
      </c>
      <c r="D27" s="131" t="s">
        <v>76</v>
      </c>
      <c r="E27" s="131" t="s">
        <v>77</v>
      </c>
      <c r="F27" s="130" t="s">
        <v>23</v>
      </c>
      <c r="G27" s="130" t="s">
        <v>62</v>
      </c>
      <c r="H27" s="130">
        <v>4</v>
      </c>
      <c r="I27" s="10">
        <v>982</v>
      </c>
      <c r="J27" s="10">
        <f t="shared" si="0"/>
        <v>1178.3999999999999</v>
      </c>
    </row>
    <row r="28" spans="1:17" ht="84.75" customHeight="1" x14ac:dyDescent="0.25">
      <c r="A28" s="130">
        <v>26</v>
      </c>
      <c r="B28" s="131"/>
      <c r="C28" s="131" t="s">
        <v>78</v>
      </c>
      <c r="D28" s="131" t="s">
        <v>79</v>
      </c>
      <c r="E28" s="131" t="s">
        <v>80</v>
      </c>
      <c r="F28" s="130" t="s">
        <v>23</v>
      </c>
      <c r="G28" s="130" t="s">
        <v>38</v>
      </c>
      <c r="H28" s="130">
        <v>4</v>
      </c>
      <c r="I28" s="10">
        <v>896.4</v>
      </c>
      <c r="J28" s="10">
        <f t="shared" si="0"/>
        <v>1075.6799999999998</v>
      </c>
    </row>
    <row r="29" spans="1:17" ht="45" x14ac:dyDescent="0.25">
      <c r="A29" s="130">
        <v>27</v>
      </c>
      <c r="B29" s="131"/>
      <c r="C29" s="131" t="s">
        <v>81</v>
      </c>
      <c r="D29" s="131" t="s">
        <v>79</v>
      </c>
      <c r="E29" s="131" t="s">
        <v>82</v>
      </c>
      <c r="F29" s="130" t="s">
        <v>23</v>
      </c>
      <c r="G29" s="130" t="s">
        <v>38</v>
      </c>
      <c r="H29" s="130">
        <v>4</v>
      </c>
      <c r="I29" s="10">
        <v>896.4</v>
      </c>
      <c r="J29" s="10">
        <f t="shared" si="0"/>
        <v>1075.6799999999998</v>
      </c>
    </row>
    <row r="30" spans="1:17" ht="45" x14ac:dyDescent="0.25">
      <c r="A30" s="130">
        <v>28</v>
      </c>
      <c r="B30" s="131"/>
      <c r="C30" s="131" t="s">
        <v>1674</v>
      </c>
      <c r="D30" s="131" t="s">
        <v>1658</v>
      </c>
      <c r="E30" s="131" t="s">
        <v>37</v>
      </c>
      <c r="F30" s="130" t="s">
        <v>23</v>
      </c>
      <c r="G30" s="130" t="s">
        <v>83</v>
      </c>
      <c r="H30" s="130">
        <v>15</v>
      </c>
      <c r="I30" s="10">
        <v>4527.8999999999996</v>
      </c>
      <c r="J30" s="10">
        <f t="shared" si="0"/>
        <v>5433.48</v>
      </c>
    </row>
    <row r="31" spans="1:17" ht="45" x14ac:dyDescent="0.25">
      <c r="A31" s="130">
        <v>29</v>
      </c>
      <c r="B31" s="131"/>
      <c r="C31" s="131" t="s">
        <v>1657</v>
      </c>
      <c r="D31" s="131" t="s">
        <v>1658</v>
      </c>
      <c r="E31" s="131" t="s">
        <v>37</v>
      </c>
      <c r="F31" s="130" t="s">
        <v>23</v>
      </c>
      <c r="G31" s="130" t="s">
        <v>83</v>
      </c>
      <c r="H31" s="130" t="s">
        <v>1659</v>
      </c>
      <c r="I31" s="10">
        <v>10513.8</v>
      </c>
      <c r="J31" s="10">
        <v>12617</v>
      </c>
    </row>
    <row r="32" spans="1:17" ht="33.75" customHeight="1" x14ac:dyDescent="0.25">
      <c r="A32" s="116"/>
      <c r="B32" s="141" t="s">
        <v>1629</v>
      </c>
      <c r="C32" s="141"/>
      <c r="D32" s="141"/>
      <c r="E32" s="141"/>
      <c r="F32" s="141"/>
      <c r="G32" s="141"/>
      <c r="H32" s="141"/>
      <c r="I32" s="141"/>
      <c r="J32" s="141"/>
      <c r="P32" s="120"/>
      <c r="Q32" s="120"/>
    </row>
    <row r="33" spans="6:10" x14ac:dyDescent="0.25">
      <c r="F33" s="16"/>
      <c r="I33" s="18"/>
      <c r="J33" s="19"/>
    </row>
    <row r="34" spans="6:10" x14ac:dyDescent="0.25">
      <c r="F34" s="16"/>
      <c r="I34" s="18"/>
      <c r="J34" s="19"/>
    </row>
    <row r="35" spans="6:10" x14ac:dyDescent="0.25">
      <c r="F35" s="16"/>
      <c r="I35" s="18"/>
      <c r="J35" s="19"/>
    </row>
    <row r="36" spans="6:10" x14ac:dyDescent="0.25">
      <c r="F36" s="16"/>
      <c r="I36" s="18"/>
      <c r="J36" s="19"/>
    </row>
    <row r="37" spans="6:10" x14ac:dyDescent="0.25">
      <c r="F37" s="16"/>
      <c r="I37" s="18"/>
      <c r="J37" s="19"/>
    </row>
    <row r="38" spans="6:10" x14ac:dyDescent="0.25">
      <c r="F38" s="16"/>
      <c r="I38" s="18"/>
      <c r="J38" s="19"/>
    </row>
    <row r="39" spans="6:10" x14ac:dyDescent="0.25">
      <c r="F39" s="16"/>
      <c r="I39" s="18"/>
      <c r="J39" s="19"/>
    </row>
  </sheetData>
  <mergeCells count="2">
    <mergeCell ref="A1:J1"/>
    <mergeCell ref="B32:J32"/>
  </mergeCells>
  <conditionalFormatting sqref="B3:J3 B4 E4:H4 I4:J31 J3:J31 B5:H31">
    <cfRule type="expression" dxfId="64" priority="13">
      <formula>ISODD($A3)=TRUE</formula>
    </cfRule>
  </conditionalFormatting>
  <conditionalFormatting sqref="B17:J18 E21:J21 E19:J19 B20:J20 B22:J22 E23:J23 B24:J24 E25:J25 B26:J26 E27:J27 B28:J28 E29:J29 B30:J30 E13:J15">
    <cfRule type="expression" dxfId="63" priority="4">
      <formula>ISODD($A13)=TRUE</formula>
    </cfRule>
  </conditionalFormatting>
  <conditionalFormatting sqref="B16 E16:J16">
    <cfRule type="expression" dxfId="62" priority="3">
      <formula>ISODD($A16)=TRUE</formula>
    </cfRule>
  </conditionalFormatting>
  <conditionalFormatting sqref="B31:J31">
    <cfRule type="expression" dxfId="61" priority="2">
      <formula>ISODD($A31)=TRUE</formula>
    </cfRule>
  </conditionalFormatting>
  <conditionalFormatting sqref="D13">
    <cfRule type="expression" dxfId="60" priority="1">
      <formula>ISODD($A13)=TRUE</formula>
    </cfRule>
  </conditionalFormatting>
  <pageMargins left="0.39370078740157483" right="0.19685039370078741" top="0.39370078740157483" bottom="0.39370078740157483" header="0" footer="0"/>
  <pageSetup paperSize="9" scale="92" fitToHeight="0" orientation="landscape" r:id="rId1"/>
  <headerFooter>
    <oddFooter>&amp;LForm No: KYS-FR-88        &amp;RRev.No./Tar:00/24.05.2021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tabColor theme="3" tint="-0.249977111117893"/>
    <pageSetUpPr fitToPage="1"/>
  </sheetPr>
  <dimension ref="A1:Q54"/>
  <sheetViews>
    <sheetView zoomScale="85" zoomScaleNormal="85" workbookViewId="0">
      <selection activeCell="R12" sqref="R12"/>
    </sheetView>
  </sheetViews>
  <sheetFormatPr defaultRowHeight="15" x14ac:dyDescent="0.25"/>
  <cols>
    <col min="1" max="1" width="4.7109375" style="16" customWidth="1"/>
    <col min="2" max="2" width="20.7109375" style="16" customWidth="1"/>
    <col min="3" max="3" width="35.7109375" style="11" customWidth="1"/>
    <col min="4" max="4" width="20.7109375" style="11" customWidth="1"/>
    <col min="5" max="5" width="16.7109375" style="16" customWidth="1"/>
    <col min="6" max="6" width="11.7109375" style="16" customWidth="1"/>
    <col min="7" max="7" width="17.5703125" style="16" hidden="1" customWidth="1"/>
    <col min="8" max="8" width="7.7109375" style="17" customWidth="1"/>
    <col min="9" max="9" width="16" style="16" hidden="1" customWidth="1"/>
    <col min="10" max="10" width="6.140625" style="11" customWidth="1"/>
    <col min="11" max="11" width="4.7109375" style="11" customWidth="1"/>
    <col min="12" max="12" width="8.42578125" style="11" customWidth="1"/>
    <col min="13" max="13" width="8.7109375" style="72" customWidth="1"/>
    <col min="14" max="14" width="11.28515625" style="11" hidden="1" customWidth="1"/>
    <col min="15" max="15" width="30" style="97" hidden="1" customWidth="1"/>
    <col min="16" max="16" width="0" style="97" hidden="1" customWidth="1"/>
    <col min="17" max="17" width="16.140625" style="11" customWidth="1"/>
    <col min="18" max="16384" width="9.140625" style="11"/>
  </cols>
  <sheetData>
    <row r="1" spans="1:17" s="1" customFormat="1" ht="45" customHeight="1" x14ac:dyDescent="0.25">
      <c r="A1" s="159" t="s">
        <v>1338</v>
      </c>
      <c r="B1" s="160"/>
      <c r="C1" s="160"/>
      <c r="D1" s="160"/>
      <c r="E1" s="160"/>
      <c r="F1" s="160"/>
      <c r="G1" s="160"/>
      <c r="H1" s="160"/>
      <c r="I1" s="160"/>
      <c r="J1" s="160"/>
      <c r="K1" s="160"/>
      <c r="L1" s="160"/>
      <c r="M1" s="160"/>
    </row>
    <row r="2" spans="1:17" s="1" customFormat="1" ht="42" x14ac:dyDescent="0.25">
      <c r="A2" s="73" t="s">
        <v>1</v>
      </c>
      <c r="B2" s="73" t="s">
        <v>2</v>
      </c>
      <c r="C2" s="73" t="s">
        <v>3</v>
      </c>
      <c r="D2" s="73" t="s">
        <v>4</v>
      </c>
      <c r="E2" s="81" t="s">
        <v>5</v>
      </c>
      <c r="F2" s="73" t="s">
        <v>85</v>
      </c>
      <c r="G2" s="73" t="s">
        <v>86</v>
      </c>
      <c r="H2" s="73" t="s">
        <v>6</v>
      </c>
      <c r="I2" s="73" t="s">
        <v>87</v>
      </c>
      <c r="J2" s="73" t="s">
        <v>7</v>
      </c>
      <c r="K2" s="73" t="s">
        <v>8</v>
      </c>
      <c r="L2" s="82" t="s">
        <v>9</v>
      </c>
      <c r="M2" s="77" t="s">
        <v>10</v>
      </c>
      <c r="N2" s="1" t="s">
        <v>1628</v>
      </c>
    </row>
    <row r="3" spans="1:17" ht="36" customHeight="1" x14ac:dyDescent="0.25">
      <c r="A3" s="9">
        <v>1</v>
      </c>
      <c r="B3" s="9" t="s">
        <v>1339</v>
      </c>
      <c r="C3" s="9" t="s">
        <v>1340</v>
      </c>
      <c r="D3" s="9" t="s">
        <v>1341</v>
      </c>
      <c r="E3" s="9" t="s">
        <v>22</v>
      </c>
      <c r="F3" s="9"/>
      <c r="G3" s="9" t="s">
        <v>1342</v>
      </c>
      <c r="H3" s="9" t="s">
        <v>14</v>
      </c>
      <c r="I3" s="9"/>
      <c r="J3" s="9" t="s">
        <v>1343</v>
      </c>
      <c r="K3" s="9">
        <v>4</v>
      </c>
      <c r="L3" s="10">
        <v>5000</v>
      </c>
      <c r="M3" s="10">
        <f t="shared" ref="M3:M14" si="0">IF(H3="Evet",L3*1.1*1.2,L3*1.2)</f>
        <v>6600</v>
      </c>
      <c r="N3" s="126">
        <v>181</v>
      </c>
      <c r="O3" s="128" t="str">
        <f>LOOKUP(N3,[1]KARŞILAŞTIRMA!$C$6:$C$746,[1]KARŞILAŞTIRMA!$D$6:$D$746)</f>
        <v>Antibiyotik Miktarı (Herbir Grup İçin)</v>
      </c>
      <c r="P3" s="1">
        <f>LOOKUP(N3,[1]KARŞILAŞTIRMA!$C$6:$C$746,[1]KARŞILAŞTIRMA!$I$6:$I$746)</f>
        <v>2500</v>
      </c>
    </row>
    <row r="4" spans="1:17" ht="36" customHeight="1" x14ac:dyDescent="0.25">
      <c r="A4" s="9">
        <v>2</v>
      </c>
      <c r="B4" s="9" t="s">
        <v>1344</v>
      </c>
      <c r="C4" s="9" t="s">
        <v>1345</v>
      </c>
      <c r="D4" s="9" t="s">
        <v>1346</v>
      </c>
      <c r="E4" s="9" t="s">
        <v>728</v>
      </c>
      <c r="F4" s="9"/>
      <c r="G4" s="9" t="s">
        <v>1347</v>
      </c>
      <c r="H4" s="9" t="s">
        <v>14</v>
      </c>
      <c r="I4" s="9"/>
      <c r="J4" s="9" t="s">
        <v>19</v>
      </c>
      <c r="K4" s="9">
        <v>4</v>
      </c>
      <c r="L4" s="10">
        <v>7500</v>
      </c>
      <c r="M4" s="10">
        <f t="shared" si="0"/>
        <v>9900</v>
      </c>
      <c r="N4" s="126">
        <v>181</v>
      </c>
      <c r="O4" s="128" t="str">
        <f>LOOKUP(N4,[1]KARŞILAŞTIRMA!$C$6:$C$746,[1]KARŞILAŞTIRMA!$D$6:$D$746)</f>
        <v>Antibiyotik Miktarı (Herbir Grup İçin)</v>
      </c>
      <c r="P4" s="1">
        <f>LOOKUP(N4,[1]KARŞILAŞTIRMA!$C$6:$C$746,[1]KARŞILAŞTIRMA!$I$6:$I$746)</f>
        <v>2500</v>
      </c>
    </row>
    <row r="5" spans="1:17" ht="36" customHeight="1" x14ac:dyDescent="0.25">
      <c r="A5" s="9">
        <v>3</v>
      </c>
      <c r="B5" s="9" t="s">
        <v>1344</v>
      </c>
      <c r="C5" s="9" t="s">
        <v>1345</v>
      </c>
      <c r="D5" s="9" t="s">
        <v>1348</v>
      </c>
      <c r="E5" s="9" t="s">
        <v>1349</v>
      </c>
      <c r="F5" s="9"/>
      <c r="G5" s="9" t="s">
        <v>1350</v>
      </c>
      <c r="H5" s="9" t="s">
        <v>14</v>
      </c>
      <c r="I5" s="9"/>
      <c r="J5" s="9" t="s">
        <v>19</v>
      </c>
      <c r="K5" s="9">
        <v>4</v>
      </c>
      <c r="L5" s="10">
        <v>7500</v>
      </c>
      <c r="M5" s="10">
        <f t="shared" si="0"/>
        <v>9900</v>
      </c>
      <c r="N5" s="126">
        <v>181</v>
      </c>
      <c r="O5" s="128" t="str">
        <f>LOOKUP(N5,[1]KARŞILAŞTIRMA!$C$6:$C$746,[1]KARŞILAŞTIRMA!$D$6:$D$746)</f>
        <v>Antibiyotik Miktarı (Herbir Grup İçin)</v>
      </c>
      <c r="P5" s="1">
        <f>LOOKUP(N5,[1]KARŞILAŞTIRMA!$C$6:$C$746,[1]KARŞILAŞTIRMA!$I$6:$I$746)</f>
        <v>2500</v>
      </c>
    </row>
    <row r="6" spans="1:17" ht="36" customHeight="1" x14ac:dyDescent="0.25">
      <c r="A6" s="9">
        <v>4</v>
      </c>
      <c r="B6" s="9" t="s">
        <v>1344</v>
      </c>
      <c r="C6" s="9" t="s">
        <v>1345</v>
      </c>
      <c r="D6" s="9" t="s">
        <v>1351</v>
      </c>
      <c r="E6" s="9" t="s">
        <v>1352</v>
      </c>
      <c r="F6" s="9"/>
      <c r="G6" s="9" t="s">
        <v>1353</v>
      </c>
      <c r="H6" s="9" t="s">
        <v>14</v>
      </c>
      <c r="I6" s="9"/>
      <c r="J6" s="9" t="s">
        <v>1343</v>
      </c>
      <c r="K6" s="9">
        <v>4</v>
      </c>
      <c r="L6" s="10">
        <v>7500</v>
      </c>
      <c r="M6" s="10">
        <f t="shared" si="0"/>
        <v>9900</v>
      </c>
      <c r="N6" s="126">
        <v>181</v>
      </c>
      <c r="O6" s="128" t="str">
        <f>LOOKUP(N6,[1]KARŞILAŞTIRMA!$C$6:$C$746,[1]KARŞILAŞTIRMA!$D$6:$D$746)</f>
        <v>Antibiyotik Miktarı (Herbir Grup İçin)</v>
      </c>
      <c r="P6" s="1">
        <f>LOOKUP(N6,[1]KARŞILAŞTIRMA!$C$6:$C$746,[1]KARŞILAŞTIRMA!$I$6:$I$746)</f>
        <v>2500</v>
      </c>
    </row>
    <row r="7" spans="1:17" ht="36" customHeight="1" x14ac:dyDescent="0.25">
      <c r="A7" s="9">
        <v>5</v>
      </c>
      <c r="B7" s="9" t="s">
        <v>1344</v>
      </c>
      <c r="C7" s="9" t="s">
        <v>1345</v>
      </c>
      <c r="D7" s="9" t="s">
        <v>1354</v>
      </c>
      <c r="E7" s="9" t="s">
        <v>1355</v>
      </c>
      <c r="F7" s="9"/>
      <c r="G7" s="9" t="s">
        <v>1356</v>
      </c>
      <c r="H7" s="9" t="s">
        <v>14</v>
      </c>
      <c r="I7" s="9"/>
      <c r="J7" s="9" t="s">
        <v>1343</v>
      </c>
      <c r="K7" s="9">
        <v>4</v>
      </c>
      <c r="L7" s="10">
        <v>7500</v>
      </c>
      <c r="M7" s="10">
        <f t="shared" si="0"/>
        <v>9900</v>
      </c>
      <c r="N7" s="126">
        <v>181</v>
      </c>
      <c r="O7" s="128" t="str">
        <f>LOOKUP(N7,[1]KARŞILAŞTIRMA!$C$6:$C$746,[1]KARŞILAŞTIRMA!$D$6:$D$746)</f>
        <v>Antibiyotik Miktarı (Herbir Grup İçin)</v>
      </c>
      <c r="P7" s="1">
        <f>LOOKUP(N7,[1]KARŞILAŞTIRMA!$C$6:$C$746,[1]KARŞILAŞTIRMA!$I$6:$I$746)</f>
        <v>2500</v>
      </c>
    </row>
    <row r="8" spans="1:17" ht="36" customHeight="1" x14ac:dyDescent="0.25">
      <c r="A8" s="9">
        <v>6</v>
      </c>
      <c r="B8" s="9" t="s">
        <v>1344</v>
      </c>
      <c r="C8" s="9" t="s">
        <v>1357</v>
      </c>
      <c r="D8" s="9" t="s">
        <v>1358</v>
      </c>
      <c r="E8" s="9" t="s">
        <v>1359</v>
      </c>
      <c r="F8" s="9"/>
      <c r="G8" s="9" t="s">
        <v>1360</v>
      </c>
      <c r="H8" s="9" t="s">
        <v>23</v>
      </c>
      <c r="I8" s="9"/>
      <c r="J8" s="9" t="s">
        <v>1361</v>
      </c>
      <c r="K8" s="9">
        <v>4</v>
      </c>
      <c r="L8" s="10">
        <v>2500</v>
      </c>
      <c r="M8" s="10">
        <f t="shared" si="0"/>
        <v>3000</v>
      </c>
      <c r="N8" s="126">
        <v>181</v>
      </c>
      <c r="O8" s="128" t="str">
        <f>LOOKUP(N8,[1]KARŞILAŞTIRMA!$C$6:$C$746,[1]KARŞILAŞTIRMA!$D$6:$D$746)</f>
        <v>Antibiyotik Miktarı (Herbir Grup İçin)</v>
      </c>
      <c r="P8" s="1">
        <f>LOOKUP(N8,[1]KARŞILAŞTIRMA!$C$6:$C$746,[1]KARŞILAŞTIRMA!$I$6:$I$746)</f>
        <v>2500</v>
      </c>
    </row>
    <row r="9" spans="1:17" ht="36" customHeight="1" x14ac:dyDescent="0.25">
      <c r="A9" s="9">
        <v>7</v>
      </c>
      <c r="B9" s="9" t="s">
        <v>1344</v>
      </c>
      <c r="C9" s="9" t="s">
        <v>1362</v>
      </c>
      <c r="D9" s="9" t="s">
        <v>1363</v>
      </c>
      <c r="E9" s="9" t="s">
        <v>1364</v>
      </c>
      <c r="F9" s="9"/>
      <c r="G9" s="9" t="s">
        <v>1365</v>
      </c>
      <c r="H9" s="9" t="s">
        <v>14</v>
      </c>
      <c r="I9" s="9"/>
      <c r="J9" s="9" t="s">
        <v>1366</v>
      </c>
      <c r="K9" s="9">
        <v>4</v>
      </c>
      <c r="L9" s="10">
        <v>2500</v>
      </c>
      <c r="M9" s="10">
        <f t="shared" si="0"/>
        <v>3300</v>
      </c>
      <c r="N9" s="126">
        <v>181</v>
      </c>
      <c r="O9" s="128" t="str">
        <f>LOOKUP(N9,[1]KARŞILAŞTIRMA!$C$6:$C$746,[1]KARŞILAŞTIRMA!$D$6:$D$746)</f>
        <v>Antibiyotik Miktarı (Herbir Grup İçin)</v>
      </c>
      <c r="P9" s="1">
        <f>LOOKUP(N9,[1]KARŞILAŞTIRMA!$C$6:$C$746,[1]KARŞILAŞTIRMA!$I$6:$I$746)</f>
        <v>2500</v>
      </c>
    </row>
    <row r="10" spans="1:17" ht="36" customHeight="1" x14ac:dyDescent="0.25">
      <c r="A10" s="9">
        <v>8</v>
      </c>
      <c r="B10" s="9" t="s">
        <v>1367</v>
      </c>
      <c r="C10" s="9" t="s">
        <v>1368</v>
      </c>
      <c r="D10" s="9" t="s">
        <v>1341</v>
      </c>
      <c r="E10" s="9" t="s">
        <v>22</v>
      </c>
      <c r="F10" s="9"/>
      <c r="G10" s="9" t="s">
        <v>1342</v>
      </c>
      <c r="H10" s="9" t="s">
        <v>14</v>
      </c>
      <c r="I10" s="9"/>
      <c r="J10" s="9" t="s">
        <v>1343</v>
      </c>
      <c r="K10" s="9">
        <v>4</v>
      </c>
      <c r="L10" s="10">
        <v>2895</v>
      </c>
      <c r="M10" s="10">
        <f t="shared" si="0"/>
        <v>3821.4000000000005</v>
      </c>
      <c r="N10" s="126">
        <v>191</v>
      </c>
      <c r="O10" s="128" t="str">
        <f>LOOKUP(N10,[1]KARŞILAŞTIRMA!$C$6:$C$746,[1]KARŞILAŞTIRMA!$D$6:$D$746)</f>
        <v>Antikoksidiyal 
(Bir parametre için, sonraki her bir parametre 45,00  TL)</v>
      </c>
      <c r="P10" s="1">
        <f>LOOKUP(N10,[1]KARŞILAŞTIRMA!$C$6:$C$746,[1]KARŞILAŞTIRMA!$I$6:$I$746)</f>
        <v>2400</v>
      </c>
    </row>
    <row r="11" spans="1:17" ht="36" customHeight="1" x14ac:dyDescent="0.25">
      <c r="A11" s="177">
        <v>9</v>
      </c>
      <c r="B11" s="177" t="s">
        <v>1660</v>
      </c>
      <c r="C11" s="177" t="s">
        <v>1370</v>
      </c>
      <c r="D11" s="177" t="s">
        <v>1371</v>
      </c>
      <c r="E11" s="177" t="s">
        <v>22</v>
      </c>
      <c r="F11" s="177"/>
      <c r="G11" s="177" t="s">
        <v>1372</v>
      </c>
      <c r="H11" s="177" t="s">
        <v>23</v>
      </c>
      <c r="I11" s="177"/>
      <c r="J11" s="177" t="s">
        <v>1343</v>
      </c>
      <c r="K11" s="177">
        <v>4</v>
      </c>
      <c r="L11" s="178">
        <v>3530</v>
      </c>
      <c r="M11" s="178">
        <f t="shared" si="0"/>
        <v>4236</v>
      </c>
      <c r="N11" s="126">
        <v>296</v>
      </c>
      <c r="O11" s="128" t="str">
        <f>LOOKUP(N11,[1]KARŞILAŞTIRMA!$C$6:$C$746,[1]KARŞILAŞTIRMA!$D$6:$D$746)</f>
        <v>Hormon 
(Bir parametre için, sonraki her bir parametre 80,00 TL)</v>
      </c>
      <c r="P11" s="1">
        <f>LOOKUP(N11,[1]KARŞILAŞTIRMA!$C$6:$C$746,[1]KARŞILAŞTIRMA!$I$6:$I$746)</f>
        <v>3260</v>
      </c>
    </row>
    <row r="12" spans="1:17" ht="45.75" customHeight="1" x14ac:dyDescent="0.25">
      <c r="A12" s="9">
        <v>10</v>
      </c>
      <c r="B12" s="9" t="s">
        <v>1369</v>
      </c>
      <c r="C12" s="9" t="s">
        <v>1373</v>
      </c>
      <c r="D12" s="9" t="s">
        <v>1374</v>
      </c>
      <c r="E12" s="9" t="s">
        <v>1352</v>
      </c>
      <c r="F12" s="9"/>
      <c r="G12" s="9" t="s">
        <v>1375</v>
      </c>
      <c r="H12" s="9" t="s">
        <v>14</v>
      </c>
      <c r="I12" s="9"/>
      <c r="J12" s="9" t="s">
        <v>1343</v>
      </c>
      <c r="K12" s="9">
        <v>4</v>
      </c>
      <c r="L12" s="10">
        <v>3755</v>
      </c>
      <c r="M12" s="10">
        <f t="shared" si="0"/>
        <v>4956.5999999999995</v>
      </c>
      <c r="N12" s="126">
        <v>296</v>
      </c>
      <c r="O12" s="128" t="str">
        <f>LOOKUP(N12,[1]KARŞILAŞTIRMA!$C$6:$C$746,[1]KARŞILAŞTIRMA!$D$6:$D$746)</f>
        <v>Hormon 
(Bir parametre için, sonraki her bir parametre 80,00 TL)</v>
      </c>
      <c r="P12" s="1">
        <f>LOOKUP(N12,[1]KARŞILAŞTIRMA!$C$6:$C$746,[1]KARŞILAŞTIRMA!$I$6:$I$746)</f>
        <v>3260</v>
      </c>
    </row>
    <row r="13" spans="1:17" ht="36" customHeight="1" x14ac:dyDescent="0.25">
      <c r="A13" s="9">
        <v>11</v>
      </c>
      <c r="B13" s="9" t="s">
        <v>1369</v>
      </c>
      <c r="C13" s="9" t="s">
        <v>1376</v>
      </c>
      <c r="D13" s="9" t="s">
        <v>1377</v>
      </c>
      <c r="E13" s="9" t="s">
        <v>1378</v>
      </c>
      <c r="F13" s="9"/>
      <c r="G13" s="9" t="s">
        <v>1379</v>
      </c>
      <c r="H13" s="9" t="s">
        <v>14</v>
      </c>
      <c r="I13" s="9"/>
      <c r="J13" s="9" t="s">
        <v>1343</v>
      </c>
      <c r="K13" s="9">
        <v>4</v>
      </c>
      <c r="L13" s="10">
        <v>3665</v>
      </c>
      <c r="M13" s="10">
        <f t="shared" si="0"/>
        <v>4837.8</v>
      </c>
      <c r="N13" s="126">
        <v>296</v>
      </c>
      <c r="O13" s="128" t="str">
        <f>LOOKUP(N13,[1]KARŞILAŞTIRMA!$C$6:$C$746,[1]KARŞILAŞTIRMA!$D$6:$D$746)</f>
        <v>Hormon 
(Bir parametre için, sonraki her bir parametre 80,00 TL)</v>
      </c>
      <c r="P13" s="1">
        <f>LOOKUP(N13,[1]KARŞILAŞTIRMA!$C$6:$C$746,[1]KARŞILAŞTIRMA!$I$6:$I$746)</f>
        <v>3260</v>
      </c>
    </row>
    <row r="14" spans="1:17" ht="36" customHeight="1" x14ac:dyDescent="0.25">
      <c r="A14" s="9">
        <v>12</v>
      </c>
      <c r="B14" s="9" t="s">
        <v>1369</v>
      </c>
      <c r="C14" s="9" t="s">
        <v>1380</v>
      </c>
      <c r="D14" s="9" t="s">
        <v>1381</v>
      </c>
      <c r="E14" s="9" t="s">
        <v>1355</v>
      </c>
      <c r="F14" s="9"/>
      <c r="G14" s="9" t="s">
        <v>1382</v>
      </c>
      <c r="H14" s="9" t="s">
        <v>14</v>
      </c>
      <c r="I14" s="9"/>
      <c r="J14" s="9" t="s">
        <v>1343</v>
      </c>
      <c r="K14" s="9">
        <v>4</v>
      </c>
      <c r="L14" s="10">
        <v>3665</v>
      </c>
      <c r="M14" s="10">
        <f t="shared" si="0"/>
        <v>4837.8</v>
      </c>
      <c r="N14" s="126">
        <v>296</v>
      </c>
      <c r="O14" s="128" t="str">
        <f>LOOKUP(N14,[1]KARŞILAŞTIRMA!$C$6:$C$746,[1]KARŞILAŞTIRMA!$D$6:$D$746)</f>
        <v>Hormon 
(Bir parametre için, sonraki her bir parametre 80,00 TL)</v>
      </c>
      <c r="P14" s="1">
        <f>LOOKUP(N14,[1]KARŞILAŞTIRMA!$C$6:$C$746,[1]KARŞILAŞTIRMA!$I$6:$I$746)</f>
        <v>3260</v>
      </c>
    </row>
    <row r="15" spans="1:17" s="1" customFormat="1" ht="30" customHeight="1" x14ac:dyDescent="0.25">
      <c r="A15" s="116"/>
      <c r="B15" s="141" t="s">
        <v>1629</v>
      </c>
      <c r="C15" s="141"/>
      <c r="D15" s="141"/>
      <c r="E15" s="141"/>
      <c r="F15" s="141"/>
      <c r="G15" s="141"/>
      <c r="H15" s="141"/>
      <c r="I15" s="141"/>
      <c r="J15" s="141"/>
      <c r="K15" s="137"/>
      <c r="L15" s="137"/>
      <c r="M15" s="137"/>
      <c r="N15" s="36"/>
      <c r="O15" s="11"/>
      <c r="P15" s="121"/>
      <c r="Q15" s="121"/>
    </row>
    <row r="16" spans="1:17" ht="20.25" customHeight="1" x14ac:dyDescent="0.25">
      <c r="A16" s="83"/>
      <c r="B16" s="83"/>
      <c r="C16" s="84"/>
      <c r="D16" s="85"/>
      <c r="E16" s="86"/>
      <c r="F16" s="83"/>
      <c r="G16" s="83"/>
      <c r="H16" s="87"/>
      <c r="I16" s="88"/>
      <c r="J16" s="89"/>
      <c r="K16" s="90"/>
      <c r="L16" s="91"/>
      <c r="M16" s="92"/>
      <c r="O16" s="128" t="e">
        <f>LOOKUP(N16,[1]KARŞILAŞTIRMA!$C$6:$C$746,[1]KARŞILAŞTIRMA!$D$6:$D$746)</f>
        <v>#N/A</v>
      </c>
      <c r="P16" s="1" t="e">
        <f>LOOKUP(N16,[1]KARŞILAŞTIRMA!$C$6:$C$746,[1]KARŞILAŞTIRMA!$I$6:$I$746)</f>
        <v>#N/A</v>
      </c>
    </row>
    <row r="17" spans="1:16" ht="20.25" customHeight="1" x14ac:dyDescent="0.25">
      <c r="A17" s="83"/>
      <c r="B17" s="83"/>
      <c r="C17" s="84"/>
      <c r="D17" s="85"/>
      <c r="E17" s="86"/>
      <c r="F17" s="83"/>
      <c r="G17" s="83"/>
      <c r="H17" s="87"/>
      <c r="I17" s="88"/>
      <c r="J17" s="89"/>
      <c r="K17" s="90"/>
      <c r="L17" s="91"/>
      <c r="M17" s="92"/>
      <c r="O17" s="128" t="e">
        <f>LOOKUP(N17,[1]KARŞILAŞTIRMA!$C$6:$C$746,[1]KARŞILAŞTIRMA!$D$6:$D$746)</f>
        <v>#N/A</v>
      </c>
      <c r="P17" s="1" t="e">
        <f>LOOKUP(N17,[1]KARŞILAŞTIRMA!$C$6:$C$746,[1]KARŞILAŞTIRMA!$I$6:$I$746)</f>
        <v>#N/A</v>
      </c>
    </row>
    <row r="18" spans="1:16" ht="15.75" x14ac:dyDescent="0.25">
      <c r="A18" s="156" t="s">
        <v>944</v>
      </c>
      <c r="B18" s="156"/>
      <c r="C18" s="156"/>
      <c r="D18" s="156"/>
      <c r="E18" s="156"/>
      <c r="F18" s="156"/>
      <c r="G18" s="156"/>
      <c r="H18" s="156"/>
      <c r="I18" s="156"/>
      <c r="J18" s="156"/>
      <c r="K18" s="156"/>
      <c r="L18" s="156"/>
      <c r="M18" s="156"/>
      <c r="O18" s="128" t="e">
        <f>LOOKUP(N18,[1]KARŞILAŞTIRMA!$C$6:$C$746,[1]KARŞILAŞTIRMA!$D$6:$D$746)</f>
        <v>#N/A</v>
      </c>
      <c r="P18" s="1" t="e">
        <f>LOOKUP(N18,[1]KARŞILAŞTIRMA!$C$6:$C$746,[1]KARŞILAŞTIRMA!$I$6:$I$746)</f>
        <v>#N/A</v>
      </c>
    </row>
    <row r="19" spans="1:16" ht="26.25" thickBot="1" x14ac:dyDescent="0.3">
      <c r="A19" s="104" t="s">
        <v>1383</v>
      </c>
      <c r="B19" s="105" t="s">
        <v>1384</v>
      </c>
      <c r="C19" s="168" t="s">
        <v>1385</v>
      </c>
      <c r="D19" s="168"/>
      <c r="E19" s="168"/>
      <c r="F19" s="168"/>
      <c r="G19" s="168"/>
      <c r="H19" s="168"/>
      <c r="I19" s="168"/>
      <c r="J19" s="168"/>
      <c r="K19" s="168"/>
      <c r="L19" s="168"/>
      <c r="M19" s="168"/>
      <c r="O19" s="128" t="e">
        <f>LOOKUP(N19,[1]KARŞILAŞTIRMA!$C$6:$C$746,[1]KARŞILAŞTIRMA!$D$6:$D$746)</f>
        <v>#N/A</v>
      </c>
      <c r="P19" s="1" t="e">
        <f>LOOKUP(N19,[1]KARŞILAŞTIRMA!$C$6:$C$746,[1]KARŞILAŞTIRMA!$I$6:$I$746)</f>
        <v>#N/A</v>
      </c>
    </row>
    <row r="20" spans="1:16" ht="147" customHeight="1" x14ac:dyDescent="0.25">
      <c r="A20" s="106">
        <v>1</v>
      </c>
      <c r="B20" s="107" t="s">
        <v>1386</v>
      </c>
      <c r="C20" s="169" t="s">
        <v>1387</v>
      </c>
      <c r="D20" s="169"/>
      <c r="E20" s="169"/>
      <c r="F20" s="169"/>
      <c r="G20" s="169"/>
      <c r="H20" s="169"/>
      <c r="I20" s="169"/>
      <c r="J20" s="169"/>
      <c r="K20" s="169"/>
      <c r="L20" s="169"/>
      <c r="M20" s="170"/>
      <c r="O20" s="128" t="e">
        <f>LOOKUP(N20,[1]KARŞILAŞTIRMA!$C$6:$C$746,[1]KARŞILAŞTIRMA!$D$6:$D$746)</f>
        <v>#N/A</v>
      </c>
      <c r="P20" s="1" t="e">
        <f>LOOKUP(N20,[1]KARŞILAŞTIRMA!$C$6:$C$746,[1]KARŞILAŞTIRMA!$I$6:$I$746)</f>
        <v>#N/A</v>
      </c>
    </row>
    <row r="21" spans="1:16" ht="156" customHeight="1" x14ac:dyDescent="0.25">
      <c r="A21" s="108">
        <v>2</v>
      </c>
      <c r="B21" s="9" t="s">
        <v>1388</v>
      </c>
      <c r="C21" s="148" t="s">
        <v>1389</v>
      </c>
      <c r="D21" s="148"/>
      <c r="E21" s="148"/>
      <c r="F21" s="148"/>
      <c r="G21" s="148"/>
      <c r="H21" s="148"/>
      <c r="I21" s="148"/>
      <c r="J21" s="148"/>
      <c r="K21" s="148"/>
      <c r="L21" s="148"/>
      <c r="M21" s="171"/>
      <c r="O21" s="128" t="e">
        <f>LOOKUP(N21,[1]KARŞILAŞTIRMA!$C$6:$C$746,[1]KARŞILAŞTIRMA!$D$6:$D$746)</f>
        <v>#N/A</v>
      </c>
      <c r="P21" s="1" t="e">
        <f>LOOKUP(N21,[1]KARŞILAŞTIRMA!$C$6:$C$746,[1]KARŞILAŞTIRMA!$I$6:$I$746)</f>
        <v>#N/A</v>
      </c>
    </row>
    <row r="22" spans="1:16" ht="147" customHeight="1" thickBot="1" x14ac:dyDescent="0.3">
      <c r="A22" s="109">
        <v>3</v>
      </c>
      <c r="B22" s="110" t="s">
        <v>1390</v>
      </c>
      <c r="C22" s="172" t="s">
        <v>1391</v>
      </c>
      <c r="D22" s="172"/>
      <c r="E22" s="172"/>
      <c r="F22" s="172"/>
      <c r="G22" s="172"/>
      <c r="H22" s="172"/>
      <c r="I22" s="172"/>
      <c r="J22" s="172"/>
      <c r="K22" s="172"/>
      <c r="L22" s="172"/>
      <c r="M22" s="173"/>
      <c r="O22" s="128" t="e">
        <f>LOOKUP(N22,[1]KARŞILAŞTIRMA!$C$6:$C$746,[1]KARŞILAŞTIRMA!$D$6:$D$746)</f>
        <v>#N/A</v>
      </c>
      <c r="P22" s="1" t="e">
        <f>LOOKUP(N22,[1]KARŞILAŞTIRMA!$C$6:$C$746,[1]KARŞILAŞTIRMA!$I$6:$I$746)</f>
        <v>#N/A</v>
      </c>
    </row>
    <row r="23" spans="1:16" ht="47.25" customHeight="1" x14ac:dyDescent="0.25">
      <c r="A23" s="96"/>
      <c r="B23" s="96"/>
      <c r="C23" s="96"/>
      <c r="D23" s="96"/>
      <c r="E23" s="96"/>
      <c r="F23" s="96"/>
      <c r="G23" s="96"/>
      <c r="H23" s="96"/>
      <c r="I23" s="96"/>
      <c r="J23" s="96"/>
      <c r="K23" s="96"/>
      <c r="L23" s="96"/>
      <c r="M23" s="96"/>
      <c r="N23" s="97"/>
      <c r="O23" s="128" t="e">
        <f>LOOKUP(N23,[1]KARŞILAŞTIRMA!$C$6:$C$746,[1]KARŞILAŞTIRMA!$D$6:$D$746)</f>
        <v>#N/A</v>
      </c>
      <c r="P23" s="1" t="e">
        <f>LOOKUP(N23,[1]KARŞILAŞTIRMA!$C$6:$C$746,[1]KARŞILAŞTIRMA!$I$6:$I$746)</f>
        <v>#N/A</v>
      </c>
    </row>
    <row r="24" spans="1:16" ht="23.25" customHeight="1" x14ac:dyDescent="0.25">
      <c r="A24" s="86"/>
      <c r="B24" s="86"/>
      <c r="C24" s="86"/>
      <c r="D24" s="86"/>
      <c r="E24" s="86"/>
      <c r="F24" s="86"/>
      <c r="G24" s="86"/>
      <c r="H24" s="86"/>
      <c r="I24" s="86"/>
      <c r="J24" s="86"/>
      <c r="K24" s="86"/>
      <c r="L24" s="86"/>
      <c r="M24" s="86"/>
      <c r="O24" s="128" t="e">
        <f>LOOKUP(N24,[1]KARŞILAŞTIRMA!$C$6:$C$746,[1]KARŞILAŞTIRMA!$D$6:$D$746)</f>
        <v>#N/A</v>
      </c>
      <c r="P24" s="1" t="e">
        <f>LOOKUP(N24,[1]KARŞILAŞTIRMA!$C$6:$C$746,[1]KARŞILAŞTIRMA!$I$6:$I$746)</f>
        <v>#N/A</v>
      </c>
    </row>
    <row r="25" spans="1:16" ht="26.25" customHeight="1" x14ac:dyDescent="0.25">
      <c r="A25" s="156" t="s">
        <v>944</v>
      </c>
      <c r="B25" s="156"/>
      <c r="C25" s="156"/>
      <c r="D25" s="156"/>
      <c r="E25" s="156"/>
      <c r="F25" s="156"/>
      <c r="G25" s="156"/>
      <c r="H25" s="156"/>
      <c r="I25" s="156"/>
      <c r="J25" s="156"/>
      <c r="K25" s="156"/>
      <c r="L25" s="156"/>
      <c r="M25" s="156"/>
      <c r="O25" s="128" t="e">
        <f>LOOKUP(N25,[1]KARŞILAŞTIRMA!$C$6:$C$746,[1]KARŞILAŞTIRMA!$D$6:$D$746)</f>
        <v>#N/A</v>
      </c>
      <c r="P25" s="1" t="e">
        <f>LOOKUP(N25,[1]KARŞILAŞTIRMA!$C$6:$C$746,[1]KARŞILAŞTIRMA!$I$6:$I$746)</f>
        <v>#N/A</v>
      </c>
    </row>
    <row r="26" spans="1:16" ht="25.5" x14ac:dyDescent="0.25">
      <c r="A26" s="93" t="s">
        <v>1383</v>
      </c>
      <c r="B26" s="94" t="s">
        <v>1384</v>
      </c>
      <c r="C26" s="167" t="s">
        <v>1385</v>
      </c>
      <c r="D26" s="167"/>
      <c r="E26" s="167"/>
      <c r="F26" s="167"/>
      <c r="G26" s="167"/>
      <c r="H26" s="167"/>
      <c r="I26" s="167"/>
      <c r="J26" s="167"/>
      <c r="K26" s="167"/>
      <c r="L26" s="167"/>
      <c r="M26" s="167"/>
      <c r="O26" s="128" t="e">
        <f>LOOKUP(N26,[1]KARŞILAŞTIRMA!$C$6:$C$746,[1]KARŞILAŞTIRMA!$D$6:$D$746)</f>
        <v>#N/A</v>
      </c>
      <c r="P26" s="1" t="e">
        <f>LOOKUP(N26,[1]KARŞILAŞTIRMA!$C$6:$C$746,[1]KARŞILAŞTIRMA!$I$6:$I$746)</f>
        <v>#N/A</v>
      </c>
    </row>
    <row r="27" spans="1:16" ht="160.5" customHeight="1" x14ac:dyDescent="0.25">
      <c r="A27" s="9">
        <v>4</v>
      </c>
      <c r="B27" s="9" t="s">
        <v>1392</v>
      </c>
      <c r="C27" s="164" t="s">
        <v>1393</v>
      </c>
      <c r="D27" s="165"/>
      <c r="E27" s="165"/>
      <c r="F27" s="165"/>
      <c r="G27" s="165"/>
      <c r="H27" s="165"/>
      <c r="I27" s="165"/>
      <c r="J27" s="165"/>
      <c r="K27" s="165"/>
      <c r="L27" s="165"/>
      <c r="M27" s="166"/>
      <c r="O27" s="128" t="e">
        <f>LOOKUP(N27,[1]KARŞILAŞTIRMA!$C$6:$C$746,[1]KARŞILAŞTIRMA!$D$6:$D$746)</f>
        <v>#N/A</v>
      </c>
      <c r="P27" s="1" t="e">
        <f>LOOKUP(N27,[1]KARŞILAŞTIRMA!$C$6:$C$746,[1]KARŞILAŞTIRMA!$I$6:$I$746)</f>
        <v>#N/A</v>
      </c>
    </row>
    <row r="28" spans="1:16" ht="243" customHeight="1" x14ac:dyDescent="0.25">
      <c r="A28" s="9">
        <v>5</v>
      </c>
      <c r="B28" s="9" t="s">
        <v>1394</v>
      </c>
      <c r="C28" s="164" t="s">
        <v>1395</v>
      </c>
      <c r="D28" s="165"/>
      <c r="E28" s="165"/>
      <c r="F28" s="165"/>
      <c r="G28" s="165"/>
      <c r="H28" s="165"/>
      <c r="I28" s="165"/>
      <c r="J28" s="165"/>
      <c r="K28" s="165"/>
      <c r="L28" s="165"/>
      <c r="M28" s="166"/>
      <c r="O28" s="128" t="e">
        <f>LOOKUP(N28,[1]KARŞILAŞTIRMA!$C$6:$C$746,[1]KARŞILAŞTIRMA!$D$6:$D$746)</f>
        <v>#N/A</v>
      </c>
      <c r="P28" s="1" t="e">
        <f>LOOKUP(N28,[1]KARŞILAŞTIRMA!$C$6:$C$746,[1]KARŞILAŞTIRMA!$I$6:$I$746)</f>
        <v>#N/A</v>
      </c>
    </row>
    <row r="29" spans="1:16" ht="109.5" customHeight="1" x14ac:dyDescent="0.25">
      <c r="A29" s="9">
        <v>7</v>
      </c>
      <c r="B29" s="9" t="s">
        <v>1396</v>
      </c>
      <c r="C29" s="164" t="s">
        <v>1397</v>
      </c>
      <c r="D29" s="165"/>
      <c r="E29" s="165"/>
      <c r="F29" s="165"/>
      <c r="G29" s="165"/>
      <c r="H29" s="165"/>
      <c r="I29" s="165"/>
      <c r="J29" s="165"/>
      <c r="K29" s="165"/>
      <c r="L29" s="165"/>
      <c r="M29" s="166"/>
      <c r="O29" s="128" t="e">
        <f>LOOKUP(N29,[1]KARŞILAŞTIRMA!$C$6:$C$746,[1]KARŞILAŞTIRMA!$D$6:$D$746)</f>
        <v>#N/A</v>
      </c>
      <c r="P29" s="1" t="e">
        <f>LOOKUP(N29,[1]KARŞILAŞTIRMA!$C$6:$C$746,[1]KARŞILAŞTIRMA!$I$6:$I$746)</f>
        <v>#N/A</v>
      </c>
    </row>
    <row r="30" spans="1:16" ht="45" customHeight="1" x14ac:dyDescent="0.25">
      <c r="A30" s="9">
        <v>8</v>
      </c>
      <c r="B30" s="9" t="s">
        <v>1398</v>
      </c>
      <c r="C30" s="164" t="s">
        <v>1399</v>
      </c>
      <c r="D30" s="165"/>
      <c r="E30" s="165"/>
      <c r="F30" s="165"/>
      <c r="G30" s="165"/>
      <c r="H30" s="165"/>
      <c r="I30" s="165"/>
      <c r="J30" s="165"/>
      <c r="K30" s="165"/>
      <c r="L30" s="165"/>
      <c r="M30" s="166"/>
      <c r="O30" s="128" t="e">
        <f>LOOKUP(N30,[1]KARŞILAŞTIRMA!$C$6:$C$746,[1]KARŞILAŞTIRMA!$D$6:$D$746)</f>
        <v>#N/A</v>
      </c>
      <c r="P30" s="1" t="e">
        <f>LOOKUP(N30,[1]KARŞILAŞTIRMA!$C$6:$C$746,[1]KARŞILAŞTIRMA!$I$6:$I$746)</f>
        <v>#N/A</v>
      </c>
    </row>
    <row r="31" spans="1:16" ht="61.5" customHeight="1" x14ac:dyDescent="0.25">
      <c r="A31" s="9">
        <v>9</v>
      </c>
      <c r="B31" s="9" t="s">
        <v>1400</v>
      </c>
      <c r="C31" s="164" t="s">
        <v>1401</v>
      </c>
      <c r="D31" s="165"/>
      <c r="E31" s="165"/>
      <c r="F31" s="165"/>
      <c r="G31" s="165"/>
      <c r="H31" s="165"/>
      <c r="I31" s="165"/>
      <c r="J31" s="165"/>
      <c r="K31" s="165"/>
      <c r="L31" s="165"/>
      <c r="M31" s="166"/>
      <c r="O31" s="128" t="e">
        <f>LOOKUP(N31,[1]KARŞILAŞTIRMA!$C$6:$C$746,[1]KARŞILAŞTIRMA!$D$6:$D$746)</f>
        <v>#N/A</v>
      </c>
      <c r="P31" s="1" t="e">
        <f>LOOKUP(N31,[1]KARŞILAŞTIRMA!$C$6:$C$746,[1]KARŞILAŞTIRMA!$I$6:$I$746)</f>
        <v>#N/A</v>
      </c>
    </row>
    <row r="32" spans="1:16" ht="61.5" customHeight="1" x14ac:dyDescent="0.25">
      <c r="A32" s="86"/>
      <c r="B32" s="86"/>
      <c r="C32" s="86"/>
      <c r="D32" s="86"/>
      <c r="E32" s="86"/>
      <c r="F32" s="86"/>
      <c r="G32" s="86"/>
      <c r="H32" s="86"/>
      <c r="I32" s="86"/>
      <c r="J32" s="86"/>
      <c r="K32" s="86"/>
      <c r="L32" s="86"/>
      <c r="M32" s="86"/>
      <c r="O32" s="128" t="e">
        <f>LOOKUP(N32,[1]KARŞILAŞTIRMA!$C$6:$C$746,[1]KARŞILAŞTIRMA!$D$6:$D$746)</f>
        <v>#N/A</v>
      </c>
      <c r="P32" s="1" t="e">
        <f>LOOKUP(N32,[1]KARŞILAŞTIRMA!$C$6:$C$746,[1]KARŞILAŞTIRMA!$I$6:$I$746)</f>
        <v>#N/A</v>
      </c>
    </row>
    <row r="33" spans="1:13" ht="15.75" x14ac:dyDescent="0.25">
      <c r="A33" s="156" t="s">
        <v>944</v>
      </c>
      <c r="B33" s="156"/>
      <c r="C33" s="156"/>
      <c r="D33" s="156"/>
      <c r="E33" s="156"/>
      <c r="F33" s="156"/>
      <c r="G33" s="156"/>
      <c r="H33" s="156"/>
      <c r="I33" s="156"/>
      <c r="J33" s="156"/>
      <c r="K33" s="156"/>
      <c r="L33" s="156"/>
      <c r="M33" s="156"/>
    </row>
    <row r="34" spans="1:13" ht="25.5" x14ac:dyDescent="0.25">
      <c r="A34" s="93" t="s">
        <v>1383</v>
      </c>
      <c r="B34" s="94" t="s">
        <v>1384</v>
      </c>
      <c r="C34" s="167" t="s">
        <v>1385</v>
      </c>
      <c r="D34" s="167"/>
      <c r="E34" s="167"/>
      <c r="F34" s="167"/>
      <c r="G34" s="167"/>
      <c r="H34" s="167"/>
      <c r="I34" s="167"/>
      <c r="J34" s="167"/>
      <c r="K34" s="167"/>
      <c r="L34" s="167"/>
      <c r="M34" s="167"/>
    </row>
    <row r="35" spans="1:13" ht="72.75" customHeight="1" x14ac:dyDescent="0.25">
      <c r="A35" s="9">
        <v>10</v>
      </c>
      <c r="B35" s="9" t="s">
        <v>1402</v>
      </c>
      <c r="C35" s="164" t="s">
        <v>1403</v>
      </c>
      <c r="D35" s="165"/>
      <c r="E35" s="165"/>
      <c r="F35" s="165"/>
      <c r="G35" s="165"/>
      <c r="H35" s="165"/>
      <c r="I35" s="165"/>
      <c r="J35" s="165"/>
      <c r="K35" s="165"/>
      <c r="L35" s="165"/>
      <c r="M35" s="166"/>
    </row>
    <row r="36" spans="1:13" ht="71.25" customHeight="1" x14ac:dyDescent="0.25">
      <c r="A36" s="9">
        <v>11</v>
      </c>
      <c r="B36" s="9" t="s">
        <v>1404</v>
      </c>
      <c r="C36" s="164" t="s">
        <v>1405</v>
      </c>
      <c r="D36" s="165"/>
      <c r="E36" s="165"/>
      <c r="F36" s="165"/>
      <c r="G36" s="165"/>
      <c r="H36" s="165"/>
      <c r="I36" s="165"/>
      <c r="J36" s="165"/>
      <c r="K36" s="165"/>
      <c r="L36" s="165"/>
      <c r="M36" s="166"/>
    </row>
    <row r="37" spans="1:13" ht="64.5" customHeight="1" x14ac:dyDescent="0.25">
      <c r="A37" s="9">
        <v>12</v>
      </c>
      <c r="B37" s="9" t="s">
        <v>1406</v>
      </c>
      <c r="C37" s="164" t="s">
        <v>1407</v>
      </c>
      <c r="D37" s="165"/>
      <c r="E37" s="165"/>
      <c r="F37" s="165"/>
      <c r="G37" s="165"/>
      <c r="H37" s="165"/>
      <c r="I37" s="165"/>
      <c r="J37" s="165"/>
      <c r="K37" s="165"/>
      <c r="L37" s="165"/>
      <c r="M37" s="166"/>
    </row>
    <row r="48" spans="1:13" x14ac:dyDescent="0.25">
      <c r="F48" s="59"/>
    </row>
    <row r="49" spans="6:6" x14ac:dyDescent="0.25">
      <c r="F49" s="59"/>
    </row>
    <row r="50" spans="6:6" x14ac:dyDescent="0.25">
      <c r="F50" s="59"/>
    </row>
    <row r="51" spans="6:6" x14ac:dyDescent="0.25">
      <c r="F51" s="59"/>
    </row>
    <row r="52" spans="6:6" x14ac:dyDescent="0.25">
      <c r="F52" s="59"/>
    </row>
    <row r="53" spans="6:6" x14ac:dyDescent="0.25">
      <c r="F53" s="59"/>
    </row>
    <row r="54" spans="6:6" x14ac:dyDescent="0.25">
      <c r="F54" s="59"/>
    </row>
  </sheetData>
  <mergeCells count="19">
    <mergeCell ref="C30:M30"/>
    <mergeCell ref="A1:M1"/>
    <mergeCell ref="A18:M18"/>
    <mergeCell ref="C19:M19"/>
    <mergeCell ref="C20:M20"/>
    <mergeCell ref="C21:M21"/>
    <mergeCell ref="C22:M22"/>
    <mergeCell ref="A25:M25"/>
    <mergeCell ref="C26:M26"/>
    <mergeCell ref="C27:M27"/>
    <mergeCell ref="C28:M28"/>
    <mergeCell ref="C29:M29"/>
    <mergeCell ref="B15:J15"/>
    <mergeCell ref="C31:M31"/>
    <mergeCell ref="A33:M33"/>
    <mergeCell ref="C34:M34"/>
    <mergeCell ref="C35:M35"/>
    <mergeCell ref="C36:M36"/>
    <mergeCell ref="C37:M37"/>
  </mergeCells>
  <conditionalFormatting sqref="I16:I17">
    <cfRule type="cellIs" dxfId="22" priority="13" operator="equal">
      <formula>"HAYIR"</formula>
    </cfRule>
    <cfRule type="cellIs" dxfId="21" priority="14" operator="equal">
      <formula>"EVET"</formula>
    </cfRule>
  </conditionalFormatting>
  <conditionalFormatting sqref="H16:H17">
    <cfRule type="cellIs" dxfId="20" priority="15" operator="equal">
      <formula>"HAYIR"</formula>
    </cfRule>
    <cfRule type="cellIs" dxfId="19" priority="16" operator="equal">
      <formula>"EVET"</formula>
    </cfRule>
  </conditionalFormatting>
  <conditionalFormatting sqref="A3:M10 A12:M14">
    <cfRule type="expression" dxfId="18" priority="12">
      <formula>ISODD($A3)=TRUE</formula>
    </cfRule>
  </conditionalFormatting>
  <conditionalFormatting sqref="A20:C20 A21:B24 A27:B32 A35:B37">
    <cfRule type="expression" dxfId="17" priority="11">
      <formula>ISODD($A20)=TRUE</formula>
    </cfRule>
  </conditionalFormatting>
  <conditionalFormatting sqref="C37">
    <cfRule type="expression" dxfId="16" priority="1">
      <formula>ISODD($A37)=TRUE</formula>
    </cfRule>
  </conditionalFormatting>
  <conditionalFormatting sqref="C21">
    <cfRule type="expression" dxfId="15" priority="10">
      <formula>ISODD($A21)=TRUE</formula>
    </cfRule>
  </conditionalFormatting>
  <conditionalFormatting sqref="C22:C24">
    <cfRule type="expression" dxfId="14" priority="9">
      <formula>ISODD($A22)=TRUE</formula>
    </cfRule>
  </conditionalFormatting>
  <conditionalFormatting sqref="C27">
    <cfRule type="expression" dxfId="13" priority="8">
      <formula>ISODD($A27)=TRUE</formula>
    </cfRule>
  </conditionalFormatting>
  <conditionalFormatting sqref="C28">
    <cfRule type="expression" dxfId="12" priority="7">
      <formula>ISODD($A28)=TRUE</formula>
    </cfRule>
  </conditionalFormatting>
  <conditionalFormatting sqref="C29">
    <cfRule type="expression" dxfId="11" priority="6">
      <formula>ISODD($A29)=TRUE</formula>
    </cfRule>
  </conditionalFormatting>
  <conditionalFormatting sqref="C36">
    <cfRule type="expression" dxfId="10" priority="2">
      <formula>ISODD($A36)=TRUE</formula>
    </cfRule>
  </conditionalFormatting>
  <conditionalFormatting sqref="C30">
    <cfRule type="expression" dxfId="9" priority="5">
      <formula>ISODD($A30)=TRUE</formula>
    </cfRule>
  </conditionalFormatting>
  <conditionalFormatting sqref="C31:C32">
    <cfRule type="expression" dxfId="8" priority="4">
      <formula>ISODD($A31)=TRUE</formula>
    </cfRule>
  </conditionalFormatting>
  <conditionalFormatting sqref="C35">
    <cfRule type="expression" dxfId="7" priority="3">
      <formula>ISODD($A35)=TRUE</formula>
    </cfRule>
  </conditionalFormatting>
  <pageMargins left="0.39370078740157483" right="0.19685039370078741" top="0.39370078740157483" bottom="0.39370078740157483" header="0" footer="0"/>
  <pageSetup paperSize="9" scale="96" fitToHeight="0" orientation="landscape" r:id="rId1"/>
  <headerFooter>
    <oddFooter>&amp;LForm No: KYS-FR-88        &amp;RRev.No./Tar:00/24.05.2021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tabColor theme="3" tint="-0.249977111117893"/>
    <pageSetUpPr fitToPage="1"/>
  </sheetPr>
  <dimension ref="A1:Q53"/>
  <sheetViews>
    <sheetView topLeftCell="A28" zoomScale="85" zoomScaleNormal="85" workbookViewId="0">
      <selection activeCell="D46" sqref="D46"/>
    </sheetView>
  </sheetViews>
  <sheetFormatPr defaultRowHeight="15" x14ac:dyDescent="0.25"/>
  <cols>
    <col min="1" max="1" width="4.7109375" style="95" customWidth="1"/>
    <col min="2" max="2" width="20.7109375" style="95" customWidth="1"/>
    <col min="3" max="3" width="21.28515625" style="97" customWidth="1"/>
    <col min="4" max="4" width="34.42578125" style="97" customWidth="1"/>
    <col min="5" max="5" width="16.7109375" style="95" customWidth="1"/>
    <col min="6" max="6" width="11.7109375" style="95" customWidth="1"/>
    <col min="7" max="7" width="17.5703125" style="95" hidden="1" customWidth="1"/>
    <col min="8" max="8" width="7.7109375" style="98" customWidth="1"/>
    <col min="9" max="9" width="16" style="95" hidden="1" customWidth="1"/>
    <col min="10" max="10" width="7.7109375" style="99" customWidth="1"/>
    <col min="11" max="11" width="4.7109375" style="95" customWidth="1"/>
    <col min="12" max="12" width="7.7109375" style="72" customWidth="1"/>
    <col min="13" max="13" width="8.85546875" style="72" customWidth="1"/>
    <col min="14" max="14" width="13" style="127" hidden="1" customWidth="1"/>
    <col min="15" max="15" width="30" style="97" hidden="1" customWidth="1"/>
    <col min="16" max="17" width="0" style="97" hidden="1" customWidth="1"/>
    <col min="18" max="16384" width="9.140625" style="97"/>
  </cols>
  <sheetData>
    <row r="1" spans="1:16" s="1" customFormat="1" ht="18.75" x14ac:dyDescent="0.25">
      <c r="A1" s="159" t="s">
        <v>1408</v>
      </c>
      <c r="B1" s="160"/>
      <c r="C1" s="160"/>
      <c r="D1" s="160"/>
      <c r="E1" s="160"/>
      <c r="F1" s="160"/>
      <c r="G1" s="160"/>
      <c r="H1" s="160"/>
      <c r="I1" s="160"/>
      <c r="J1" s="160"/>
      <c r="K1" s="160"/>
      <c r="L1" s="160"/>
      <c r="M1" s="160"/>
      <c r="N1" s="125"/>
    </row>
    <row r="2" spans="1:16" s="1" customFormat="1" ht="42" x14ac:dyDescent="0.25">
      <c r="A2" s="73" t="s">
        <v>1</v>
      </c>
      <c r="B2" s="73" t="s">
        <v>2</v>
      </c>
      <c r="C2" s="73" t="s">
        <v>3</v>
      </c>
      <c r="D2" s="73" t="s">
        <v>4</v>
      </c>
      <c r="E2" s="73" t="s">
        <v>5</v>
      </c>
      <c r="F2" s="73" t="s">
        <v>85</v>
      </c>
      <c r="G2" s="73" t="s">
        <v>86</v>
      </c>
      <c r="H2" s="73" t="s">
        <v>6</v>
      </c>
      <c r="I2" s="73" t="s">
        <v>87</v>
      </c>
      <c r="J2" s="73" t="s">
        <v>7</v>
      </c>
      <c r="K2" s="73" t="s">
        <v>8</v>
      </c>
      <c r="L2" s="82" t="s">
        <v>9</v>
      </c>
      <c r="M2" s="77" t="s">
        <v>10</v>
      </c>
      <c r="N2" s="1" t="s">
        <v>1628</v>
      </c>
    </row>
    <row r="3" spans="1:16" s="1" customFormat="1" ht="30" x14ac:dyDescent="0.25">
      <c r="A3" s="9">
        <v>1</v>
      </c>
      <c r="B3" s="9" t="s">
        <v>1409</v>
      </c>
      <c r="C3" s="9" t="s">
        <v>1409</v>
      </c>
      <c r="D3" s="9" t="s">
        <v>1410</v>
      </c>
      <c r="E3" s="9" t="s">
        <v>1411</v>
      </c>
      <c r="F3" s="9" t="s">
        <v>633</v>
      </c>
      <c r="G3" s="9" t="s">
        <v>1412</v>
      </c>
      <c r="H3" s="9" t="s">
        <v>23</v>
      </c>
      <c r="I3" s="9"/>
      <c r="J3" s="9" t="s">
        <v>694</v>
      </c>
      <c r="K3" s="9">
        <v>1</v>
      </c>
      <c r="L3" s="10">
        <v>540</v>
      </c>
      <c r="M3" s="10">
        <f>L3*1.2</f>
        <v>648</v>
      </c>
      <c r="N3" s="126">
        <v>136</v>
      </c>
      <c r="O3" s="128" t="str">
        <f>LOOKUP(N3,[1]KARŞILAŞTIRMA!$C$6:$C$746,[1]KARŞILAŞTIRMA!$D$6:$D$746)</f>
        <v>ADF (Acid Detergent Fiber)</v>
      </c>
      <c r="P3" s="1">
        <f>LOOKUP(N3,[1]KARŞILAŞTIRMA!$C$6:$C$746,[1]KARŞILAŞTIRMA!$I$6:$I$746)</f>
        <v>540</v>
      </c>
    </row>
    <row r="4" spans="1:16" s="1" customFormat="1" ht="30" x14ac:dyDescent="0.25">
      <c r="A4" s="9">
        <v>2</v>
      </c>
      <c r="B4" s="9" t="s">
        <v>1413</v>
      </c>
      <c r="C4" s="9" t="s">
        <v>1413</v>
      </c>
      <c r="D4" s="9" t="s">
        <v>1410</v>
      </c>
      <c r="E4" s="9" t="s">
        <v>1411</v>
      </c>
      <c r="F4" s="9" t="s">
        <v>633</v>
      </c>
      <c r="G4" s="9" t="s">
        <v>1414</v>
      </c>
      <c r="H4" s="9" t="s">
        <v>23</v>
      </c>
      <c r="I4" s="9"/>
      <c r="J4" s="9" t="s">
        <v>694</v>
      </c>
      <c r="K4" s="9">
        <v>1</v>
      </c>
      <c r="L4" s="10">
        <v>540</v>
      </c>
      <c r="M4" s="10">
        <f t="shared" ref="M4:M31" si="0">L4*1.2</f>
        <v>648</v>
      </c>
      <c r="N4" s="126">
        <v>137</v>
      </c>
      <c r="O4" s="128" t="str">
        <f>LOOKUP(N4,[1]KARŞILAŞTIRMA!$C$6:$C$746,[1]KARŞILAŞTIRMA!$D$6:$D$746)</f>
        <v>ADL (Acid Detergent Lignin)</v>
      </c>
      <c r="P4" s="1">
        <f>LOOKUP(N4,[1]KARŞILAŞTIRMA!$C$6:$C$746,[1]KARŞILAŞTIRMA!$I$6:$I$746)</f>
        <v>540</v>
      </c>
    </row>
    <row r="5" spans="1:16" s="1" customFormat="1" ht="60" x14ac:dyDescent="0.25">
      <c r="A5" s="9">
        <v>3</v>
      </c>
      <c r="B5" s="9" t="s">
        <v>843</v>
      </c>
      <c r="C5" s="9" t="s">
        <v>1415</v>
      </c>
      <c r="D5" s="9" t="s">
        <v>1416</v>
      </c>
      <c r="E5" s="9" t="s">
        <v>1417</v>
      </c>
      <c r="F5" s="9" t="s">
        <v>1418</v>
      </c>
      <c r="G5" s="9"/>
      <c r="H5" s="9" t="s">
        <v>23</v>
      </c>
      <c r="I5" s="9"/>
      <c r="J5" s="9" t="s">
        <v>96</v>
      </c>
      <c r="K5" s="9">
        <v>1</v>
      </c>
      <c r="L5" s="10">
        <v>234</v>
      </c>
      <c r="M5" s="10">
        <f t="shared" si="0"/>
        <v>280.8</v>
      </c>
      <c r="N5" s="126">
        <v>126</v>
      </c>
      <c r="O5" s="128" t="str">
        <f>LOOKUP(N5,[1]KARŞILAŞTIRMA!$C$6:$C$746,[1]KARŞILAŞTIRMA!$D$6:$D$746)</f>
        <v>Yabancı Madde ***</v>
      </c>
      <c r="P5" s="1">
        <f>LOOKUP(N5,[1]KARŞILAŞTIRMA!$C$6:$C$746,[1]KARŞILAŞTIRMA!$I$6:$I$746)</f>
        <v>234</v>
      </c>
    </row>
    <row r="6" spans="1:16" s="1" customFormat="1" ht="45" x14ac:dyDescent="0.25">
      <c r="A6" s="9">
        <v>4</v>
      </c>
      <c r="B6" s="9" t="s">
        <v>11</v>
      </c>
      <c r="C6" s="9" t="s">
        <v>1419</v>
      </c>
      <c r="D6" s="9" t="s">
        <v>1420</v>
      </c>
      <c r="E6" s="9" t="s">
        <v>1411</v>
      </c>
      <c r="F6" s="9" t="s">
        <v>1421</v>
      </c>
      <c r="G6" s="9" t="s">
        <v>1422</v>
      </c>
      <c r="H6" s="9" t="s">
        <v>14</v>
      </c>
      <c r="I6" s="9"/>
      <c r="J6" s="9" t="s">
        <v>694</v>
      </c>
      <c r="K6" s="9">
        <v>1</v>
      </c>
      <c r="L6" s="10">
        <v>467.1</v>
      </c>
      <c r="M6" s="10">
        <f t="shared" si="0"/>
        <v>560.52</v>
      </c>
      <c r="N6" s="126">
        <v>279</v>
      </c>
      <c r="O6" s="128" t="str">
        <f>LOOKUP(N6,[1]KARŞILAŞTIRMA!$C$6:$C$746,[1]KARŞILAŞTIRMA!$D$6:$D$746)</f>
        <v>Fosfat (PO4 Cinsinden veya Fosfor)</v>
      </c>
      <c r="P6" s="1">
        <f>LOOKUP(N6,[1]KARŞILAŞTIRMA!$C$6:$C$746,[1]KARŞILAŞTIRMA!$I$6:$I$746)</f>
        <v>467.1</v>
      </c>
    </row>
    <row r="7" spans="1:16" s="1" customFormat="1" ht="60" x14ac:dyDescent="0.25">
      <c r="A7" s="9">
        <v>5</v>
      </c>
      <c r="B7" s="9" t="s">
        <v>496</v>
      </c>
      <c r="C7" s="9" t="s">
        <v>501</v>
      </c>
      <c r="D7" s="9" t="s">
        <v>1423</v>
      </c>
      <c r="E7" s="9" t="s">
        <v>1417</v>
      </c>
      <c r="F7" s="9" t="s">
        <v>1424</v>
      </c>
      <c r="G7" s="9" t="s">
        <v>1425</v>
      </c>
      <c r="H7" s="9" t="s">
        <v>14</v>
      </c>
      <c r="I7" s="9"/>
      <c r="J7" s="9" t="s">
        <v>694</v>
      </c>
      <c r="K7" s="9">
        <v>1</v>
      </c>
      <c r="L7" s="10">
        <v>493.2</v>
      </c>
      <c r="M7" s="10">
        <f t="shared" si="0"/>
        <v>591.83999999999992</v>
      </c>
      <c r="N7" s="126">
        <v>97</v>
      </c>
      <c r="O7" s="128">
        <f>LOOKUP(N7,[1]KARŞILAŞTIRMA!$C$6:$C$746,[1]KARŞILAŞTIRMA!$D$6:$D$746)</f>
        <v>0</v>
      </c>
      <c r="P7" s="1">
        <f>LOOKUP(N7,[1]KARŞILAŞTIRMA!$C$6:$C$746,[1]KARŞILAŞTIRMA!$I$6:$I$746)</f>
        <v>493.2</v>
      </c>
    </row>
    <row r="8" spans="1:16" s="1" customFormat="1" ht="60" x14ac:dyDescent="0.25">
      <c r="A8" s="9">
        <v>6</v>
      </c>
      <c r="B8" s="9" t="s">
        <v>1426</v>
      </c>
      <c r="C8" s="9" t="s">
        <v>730</v>
      </c>
      <c r="D8" s="132" t="s">
        <v>1640</v>
      </c>
      <c r="E8" s="9" t="s">
        <v>1417</v>
      </c>
      <c r="F8" s="9" t="s">
        <v>633</v>
      </c>
      <c r="G8" s="9" t="s">
        <v>1427</v>
      </c>
      <c r="H8" s="9" t="s">
        <v>14</v>
      </c>
      <c r="I8" s="9"/>
      <c r="J8" s="9" t="s">
        <v>694</v>
      </c>
      <c r="K8" s="9">
        <v>1</v>
      </c>
      <c r="L8" s="10">
        <v>500</v>
      </c>
      <c r="M8" s="10">
        <f t="shared" si="0"/>
        <v>600</v>
      </c>
      <c r="N8" s="126">
        <v>424</v>
      </c>
      <c r="O8" s="128" t="str">
        <f>LOOKUP(N8,[1]KARŞILAŞTIRMA!$C$6:$C$746,[1]KARŞILAŞTIRMA!$D$6:$D$746)</f>
        <v>Protein</v>
      </c>
      <c r="P8" s="1">
        <f>LOOKUP(N8,[1]KARŞILAŞTIRMA!$C$6:$C$746,[1]KARŞILAŞTIRMA!$I$6:$I$746)</f>
        <v>500</v>
      </c>
    </row>
    <row r="9" spans="1:16" s="1" customFormat="1" ht="45" x14ac:dyDescent="0.25">
      <c r="A9" s="9">
        <v>7</v>
      </c>
      <c r="B9" s="9" t="s">
        <v>1428</v>
      </c>
      <c r="C9" s="9" t="s">
        <v>1429</v>
      </c>
      <c r="D9" s="9" t="s">
        <v>1430</v>
      </c>
      <c r="E9" s="9" t="s">
        <v>1411</v>
      </c>
      <c r="F9" s="9" t="s">
        <v>359</v>
      </c>
      <c r="G9" s="9"/>
      <c r="H9" s="9" t="s">
        <v>23</v>
      </c>
      <c r="I9" s="9"/>
      <c r="J9" s="9" t="s">
        <v>694</v>
      </c>
      <c r="K9" s="9">
        <v>1</v>
      </c>
      <c r="L9" s="13" t="s">
        <v>366</v>
      </c>
      <c r="M9" s="13" t="s">
        <v>366</v>
      </c>
      <c r="N9" s="126"/>
      <c r="O9" s="128" t="s">
        <v>366</v>
      </c>
      <c r="P9" s="1" t="s">
        <v>366</v>
      </c>
    </row>
    <row r="10" spans="1:16" s="1" customFormat="1" ht="30" x14ac:dyDescent="0.25">
      <c r="A10" s="9">
        <v>8</v>
      </c>
      <c r="B10" s="9" t="s">
        <v>556</v>
      </c>
      <c r="C10" s="9" t="s">
        <v>825</v>
      </c>
      <c r="D10" s="9" t="s">
        <v>1431</v>
      </c>
      <c r="E10" s="9" t="s">
        <v>1411</v>
      </c>
      <c r="F10" s="9" t="s">
        <v>633</v>
      </c>
      <c r="G10" s="9" t="s">
        <v>1432</v>
      </c>
      <c r="H10" s="9" t="s">
        <v>14</v>
      </c>
      <c r="I10" s="9"/>
      <c r="J10" s="9" t="s">
        <v>694</v>
      </c>
      <c r="K10" s="9">
        <v>1</v>
      </c>
      <c r="L10" s="10">
        <v>558.9</v>
      </c>
      <c r="M10" s="10">
        <f t="shared" si="0"/>
        <v>670.68</v>
      </c>
      <c r="N10" s="126">
        <v>438</v>
      </c>
      <c r="O10" s="128" t="str">
        <f>LOOKUP(N10,[1]KARŞILAŞTIRMA!$C$6:$C$746,[1]KARŞILAŞTIRMA!$D$6:$D$746)</f>
        <v xml:space="preserve">Selüloz / Ham Selüloz </v>
      </c>
      <c r="P10" s="1">
        <f>LOOKUP(N10,[1]KARŞILAŞTIRMA!$C$6:$C$746,[1]KARŞILAŞTIRMA!$I$6:$I$746)</f>
        <v>558.9</v>
      </c>
    </row>
    <row r="11" spans="1:16" s="1" customFormat="1" ht="60" x14ac:dyDescent="0.25">
      <c r="A11" s="9">
        <v>9</v>
      </c>
      <c r="B11" s="9" t="s">
        <v>556</v>
      </c>
      <c r="C11" s="9" t="s">
        <v>825</v>
      </c>
      <c r="D11" s="9" t="s">
        <v>1433</v>
      </c>
      <c r="E11" s="9" t="s">
        <v>1417</v>
      </c>
      <c r="F11" s="9" t="s">
        <v>633</v>
      </c>
      <c r="G11" s="9" t="s">
        <v>1434</v>
      </c>
      <c r="H11" s="9" t="s">
        <v>14</v>
      </c>
      <c r="I11" s="9"/>
      <c r="J11" s="9" t="s">
        <v>694</v>
      </c>
      <c r="K11" s="9">
        <v>1</v>
      </c>
      <c r="L11" s="10">
        <v>558.9</v>
      </c>
      <c r="M11" s="10">
        <f t="shared" si="0"/>
        <v>670.68</v>
      </c>
      <c r="N11" s="126">
        <v>438</v>
      </c>
      <c r="O11" s="128" t="str">
        <f>LOOKUP(N11,[1]KARŞILAŞTIRMA!$C$6:$C$746,[1]KARŞILAŞTIRMA!$D$6:$D$746)</f>
        <v xml:space="preserve">Selüloz / Ham Selüloz </v>
      </c>
      <c r="P11" s="1">
        <f>LOOKUP(N11,[1]KARŞILAŞTIRMA!$C$6:$C$746,[1]KARŞILAŞTIRMA!$I$6:$I$746)</f>
        <v>558.9</v>
      </c>
    </row>
    <row r="12" spans="1:16" s="1" customFormat="1" ht="30" x14ac:dyDescent="0.25">
      <c r="A12" s="9">
        <v>10</v>
      </c>
      <c r="B12" s="9" t="s">
        <v>608</v>
      </c>
      <c r="C12" s="9" t="s">
        <v>609</v>
      </c>
      <c r="D12" s="9" t="s">
        <v>1435</v>
      </c>
      <c r="E12" s="9" t="s">
        <v>1411</v>
      </c>
      <c r="F12" s="9" t="s">
        <v>633</v>
      </c>
      <c r="G12" s="9" t="s">
        <v>1436</v>
      </c>
      <c r="H12" s="9" t="s">
        <v>14</v>
      </c>
      <c r="I12" s="9"/>
      <c r="J12" s="9" t="s">
        <v>694</v>
      </c>
      <c r="K12" s="9">
        <v>1</v>
      </c>
      <c r="L12" s="10">
        <v>375.3</v>
      </c>
      <c r="M12" s="10">
        <f t="shared" si="0"/>
        <v>450.36</v>
      </c>
      <c r="N12" s="126">
        <v>512</v>
      </c>
      <c r="O12" s="128" t="str">
        <f>LOOKUP(N12,[1]KARŞILAŞTIRMA!$C$6:$C$746,[1]KARŞILAŞTIRMA!$D$6:$D$746)</f>
        <v xml:space="preserve">Yağ / Ham Yağ </v>
      </c>
      <c r="P12" s="1">
        <f>LOOKUP(N12,[1]KARŞILAŞTIRMA!$C$6:$C$746,[1]KARŞILAŞTIRMA!$I$6:$I$746)</f>
        <v>375.3</v>
      </c>
    </row>
    <row r="13" spans="1:16" s="1" customFormat="1" ht="60" x14ac:dyDescent="0.25">
      <c r="A13" s="9">
        <v>11</v>
      </c>
      <c r="B13" s="9" t="s">
        <v>608</v>
      </c>
      <c r="C13" s="9" t="s">
        <v>609</v>
      </c>
      <c r="D13" s="9" t="s">
        <v>1420</v>
      </c>
      <c r="E13" s="9" t="s">
        <v>1417</v>
      </c>
      <c r="F13" s="9" t="s">
        <v>633</v>
      </c>
      <c r="G13" s="9" t="s">
        <v>1437</v>
      </c>
      <c r="H13" s="9" t="s">
        <v>14</v>
      </c>
      <c r="I13" s="9"/>
      <c r="J13" s="9" t="s">
        <v>694</v>
      </c>
      <c r="K13" s="9">
        <v>1</v>
      </c>
      <c r="L13" s="10">
        <v>375.3</v>
      </c>
      <c r="M13" s="10">
        <f t="shared" si="0"/>
        <v>450.36</v>
      </c>
      <c r="N13" s="126">
        <v>512</v>
      </c>
      <c r="O13" s="128" t="str">
        <f>LOOKUP(N13,[1]KARŞILAŞTIRMA!$C$6:$C$746,[1]KARŞILAŞTIRMA!$D$6:$D$746)</f>
        <v xml:space="preserve">Yağ / Ham Yağ </v>
      </c>
      <c r="P13" s="1">
        <f>LOOKUP(N13,[1]KARŞILAŞTIRMA!$C$6:$C$746,[1]KARŞILAŞTIRMA!$I$6:$I$746)</f>
        <v>375.3</v>
      </c>
    </row>
    <row r="14" spans="1:16" s="1" customFormat="1" ht="60" x14ac:dyDescent="0.25">
      <c r="A14" s="9">
        <v>12</v>
      </c>
      <c r="B14" s="9" t="s">
        <v>279</v>
      </c>
      <c r="C14" s="9" t="s">
        <v>1438</v>
      </c>
      <c r="D14" s="9" t="s">
        <v>1416</v>
      </c>
      <c r="E14" s="9" t="s">
        <v>1417</v>
      </c>
      <c r="F14" s="9" t="s">
        <v>1418</v>
      </c>
      <c r="G14" s="9"/>
      <c r="H14" s="9" t="s">
        <v>23</v>
      </c>
      <c r="I14" s="9"/>
      <c r="J14" s="9" t="s">
        <v>96</v>
      </c>
      <c r="K14" s="9">
        <v>1</v>
      </c>
      <c r="L14" s="10">
        <v>183.6</v>
      </c>
      <c r="M14" s="10">
        <f t="shared" si="0"/>
        <v>220.32</v>
      </c>
      <c r="N14" s="126">
        <v>8</v>
      </c>
      <c r="O14" s="128" t="str">
        <f>LOOKUP(N14,[1]KARŞILAŞTIRMA!$C$6:$C$746,[1]KARŞILAŞTIRMA!$D$6:$D$746)</f>
        <v>Ağırlık Kontrolü (Herbir parametre)</v>
      </c>
      <c r="P14" s="1">
        <f>LOOKUP(N14,[1]KARŞILAŞTIRMA!$C$6:$C$746,[1]KARŞILAŞTIRMA!$I$6:$I$746)</f>
        <v>183.6</v>
      </c>
    </row>
    <row r="15" spans="1:16" s="1" customFormat="1" ht="60" x14ac:dyDescent="0.25">
      <c r="A15" s="9">
        <v>13</v>
      </c>
      <c r="B15" s="9" t="s">
        <v>496</v>
      </c>
      <c r="C15" s="9" t="s">
        <v>505</v>
      </c>
      <c r="D15" s="9" t="s">
        <v>1420</v>
      </c>
      <c r="E15" s="9" t="s">
        <v>1417</v>
      </c>
      <c r="F15" s="9" t="s">
        <v>1424</v>
      </c>
      <c r="G15" s="9" t="s">
        <v>1439</v>
      </c>
      <c r="H15" s="9" t="s">
        <v>14</v>
      </c>
      <c r="I15" s="9"/>
      <c r="J15" s="9" t="s">
        <v>694</v>
      </c>
      <c r="K15" s="9">
        <v>1</v>
      </c>
      <c r="L15" s="13" t="s">
        <v>366</v>
      </c>
      <c r="M15" s="10" t="e">
        <f t="shared" si="0"/>
        <v>#VALUE!</v>
      </c>
      <c r="N15" s="126"/>
      <c r="O15" s="128" t="s">
        <v>366</v>
      </c>
      <c r="P15" s="1" t="s">
        <v>366</v>
      </c>
    </row>
    <row r="16" spans="1:16" s="1" customFormat="1" ht="60" x14ac:dyDescent="0.25">
      <c r="A16" s="9">
        <v>14</v>
      </c>
      <c r="B16" s="9" t="s">
        <v>545</v>
      </c>
      <c r="C16" s="9" t="s">
        <v>1440</v>
      </c>
      <c r="D16" s="9" t="s">
        <v>1420</v>
      </c>
      <c r="E16" s="9" t="s">
        <v>1417</v>
      </c>
      <c r="F16" s="9" t="s">
        <v>1424</v>
      </c>
      <c r="G16" s="9" t="s">
        <v>1441</v>
      </c>
      <c r="H16" s="9" t="s">
        <v>14</v>
      </c>
      <c r="I16" s="9"/>
      <c r="J16" s="9" t="s">
        <v>694</v>
      </c>
      <c r="K16" s="9">
        <v>1</v>
      </c>
      <c r="L16" s="10">
        <v>239.4</v>
      </c>
      <c r="M16" s="10">
        <f t="shared" si="0"/>
        <v>287.27999999999997</v>
      </c>
      <c r="N16" s="126">
        <v>111</v>
      </c>
      <c r="O16" s="128" t="str">
        <f>LOOKUP(N16,[1]KARŞILAŞTIRMA!$C$6:$C$746,[1]KARŞILAŞTIRMA!$D$6:$D$746)</f>
        <v>Rutubet (Kurumadde)</v>
      </c>
      <c r="P16" s="1">
        <f>LOOKUP(N16,[1]KARŞILAŞTIRMA!$C$6:$C$746,[1]KARŞILAŞTIRMA!$I$6:$I$746)</f>
        <v>239.4</v>
      </c>
    </row>
    <row r="17" spans="1:16" s="1" customFormat="1" ht="30" x14ac:dyDescent="0.25">
      <c r="A17" s="9">
        <v>15</v>
      </c>
      <c r="B17" s="9" t="s">
        <v>545</v>
      </c>
      <c r="C17" s="9" t="s">
        <v>1440</v>
      </c>
      <c r="D17" s="9" t="s">
        <v>1442</v>
      </c>
      <c r="E17" s="9" t="s">
        <v>1443</v>
      </c>
      <c r="F17" s="9" t="s">
        <v>1424</v>
      </c>
      <c r="G17" s="9" t="s">
        <v>1444</v>
      </c>
      <c r="H17" s="9" t="s">
        <v>14</v>
      </c>
      <c r="I17" s="9"/>
      <c r="J17" s="9" t="s">
        <v>694</v>
      </c>
      <c r="K17" s="9">
        <v>1</v>
      </c>
      <c r="L17" s="10">
        <v>239.4</v>
      </c>
      <c r="M17" s="10">
        <f t="shared" si="0"/>
        <v>287.27999999999997</v>
      </c>
      <c r="N17" s="126">
        <v>111</v>
      </c>
      <c r="O17" s="128" t="str">
        <f>LOOKUP(N17,[1]KARŞILAŞTIRMA!$C$6:$C$746,[1]KARŞILAŞTIRMA!$D$6:$D$746)</f>
        <v>Rutubet (Kurumadde)</v>
      </c>
      <c r="P17" s="1">
        <f>LOOKUP(N17,[1]KARŞILAŞTIRMA!$C$6:$C$746,[1]KARŞILAŞTIRMA!$I$6:$I$746)</f>
        <v>239.4</v>
      </c>
    </row>
    <row r="18" spans="1:16" s="1" customFormat="1" ht="30" x14ac:dyDescent="0.25">
      <c r="A18" s="9">
        <v>16</v>
      </c>
      <c r="B18" s="9" t="s">
        <v>1445</v>
      </c>
      <c r="C18" s="9" t="s">
        <v>1445</v>
      </c>
      <c r="D18" s="9" t="s">
        <v>1446</v>
      </c>
      <c r="E18" s="9" t="s">
        <v>1411</v>
      </c>
      <c r="F18" s="9" t="s">
        <v>633</v>
      </c>
      <c r="G18" s="9" t="s">
        <v>1447</v>
      </c>
      <c r="H18" s="9" t="s">
        <v>23</v>
      </c>
      <c r="I18" s="9"/>
      <c r="J18" s="9" t="s">
        <v>694</v>
      </c>
      <c r="K18" s="9">
        <v>1</v>
      </c>
      <c r="L18" s="10">
        <v>540</v>
      </c>
      <c r="M18" s="10">
        <f t="shared" si="0"/>
        <v>648</v>
      </c>
      <c r="N18" s="126">
        <v>367</v>
      </c>
      <c r="O18" s="128" t="str">
        <f>LOOKUP(N18,[1]KARŞILAŞTIRMA!$C$6:$C$746,[1]KARŞILAŞTIRMA!$D$6:$D$746)</f>
        <v>NDF (Neutral Detergent Fibre)</v>
      </c>
      <c r="P18" s="1">
        <f>LOOKUP(N18,[1]KARŞILAŞTIRMA!$C$6:$C$746,[1]KARŞILAŞTIRMA!$I$6:$I$746)</f>
        <v>540</v>
      </c>
    </row>
    <row r="19" spans="1:16" s="1" customFormat="1" ht="60" x14ac:dyDescent="0.25">
      <c r="A19" s="9">
        <v>17</v>
      </c>
      <c r="B19" s="9" t="s">
        <v>545</v>
      </c>
      <c r="C19" s="9" t="s">
        <v>787</v>
      </c>
      <c r="D19" s="9" t="s">
        <v>1448</v>
      </c>
      <c r="E19" s="9" t="s">
        <v>1449</v>
      </c>
      <c r="F19" s="9" t="s">
        <v>1424</v>
      </c>
      <c r="G19" s="9" t="s">
        <v>1450</v>
      </c>
      <c r="H19" s="9" t="s">
        <v>23</v>
      </c>
      <c r="I19" s="9"/>
      <c r="J19" s="9" t="s">
        <v>694</v>
      </c>
      <c r="K19" s="9">
        <v>1</v>
      </c>
      <c r="L19" s="10">
        <v>239.4</v>
      </c>
      <c r="M19" s="10">
        <f t="shared" si="0"/>
        <v>287.27999999999997</v>
      </c>
      <c r="N19" s="126">
        <v>111</v>
      </c>
      <c r="O19" s="128" t="str">
        <f>LOOKUP(N19,[1]KARŞILAŞTIRMA!$C$6:$C$746,[1]KARŞILAŞTIRMA!$D$6:$D$746)</f>
        <v>Rutubet (Kurumadde)</v>
      </c>
      <c r="P19" s="1">
        <f>LOOKUP(N19,[1]KARŞILAŞTIRMA!$C$6:$C$746,[1]KARŞILAŞTIRMA!$I$6:$I$746)</f>
        <v>239.4</v>
      </c>
    </row>
    <row r="20" spans="1:16" s="1" customFormat="1" ht="60" x14ac:dyDescent="0.25">
      <c r="A20" s="9">
        <v>18</v>
      </c>
      <c r="B20" s="9" t="s">
        <v>469</v>
      </c>
      <c r="C20" s="9" t="s">
        <v>470</v>
      </c>
      <c r="D20" s="9" t="s">
        <v>1420</v>
      </c>
      <c r="E20" s="9" t="s">
        <v>1417</v>
      </c>
      <c r="F20" s="9" t="s">
        <v>1451</v>
      </c>
      <c r="G20" s="9" t="s">
        <v>1452</v>
      </c>
      <c r="H20" s="9" t="s">
        <v>14</v>
      </c>
      <c r="I20" s="9"/>
      <c r="J20" s="9" t="s">
        <v>694</v>
      </c>
      <c r="K20" s="9">
        <v>1</v>
      </c>
      <c r="L20" s="10">
        <v>777.6</v>
      </c>
      <c r="M20" s="10">
        <f t="shared" si="0"/>
        <v>933.12</v>
      </c>
      <c r="N20" s="126">
        <v>370</v>
      </c>
      <c r="O20" s="128" t="str">
        <f>LOOKUP(N20,[1]KARŞILAŞTIRMA!$C$6:$C$746,[1]KARŞILAŞTIRMA!$D$6:$D$746)</f>
        <v>Nişasta Miktar</v>
      </c>
      <c r="P20" s="1">
        <f>LOOKUP(N20,[1]KARŞILAŞTIRMA!$C$6:$C$746,[1]KARŞILAŞTIRMA!$I$6:$I$746)</f>
        <v>777.6</v>
      </c>
    </row>
    <row r="21" spans="1:16" s="1" customFormat="1" ht="30" x14ac:dyDescent="0.25">
      <c r="A21" s="9">
        <v>19</v>
      </c>
      <c r="B21" s="9" t="s">
        <v>657</v>
      </c>
      <c r="C21" s="9" t="s">
        <v>658</v>
      </c>
      <c r="D21" s="9" t="s">
        <v>1453</v>
      </c>
      <c r="E21" s="9" t="s">
        <v>1411</v>
      </c>
      <c r="F21" s="9" t="s">
        <v>1421</v>
      </c>
      <c r="G21" s="9" t="s">
        <v>1454</v>
      </c>
      <c r="H21" s="9" t="s">
        <v>23</v>
      </c>
      <c r="I21" s="9"/>
      <c r="J21" s="9" t="s">
        <v>694</v>
      </c>
      <c r="K21" s="9">
        <v>1</v>
      </c>
      <c r="L21" s="10">
        <v>1107</v>
      </c>
      <c r="M21" s="10">
        <f t="shared" si="0"/>
        <v>1328.3999999999999</v>
      </c>
      <c r="N21" s="126">
        <v>198</v>
      </c>
      <c r="O21" s="128" t="str">
        <f>LOOKUP(N21,[1]KARŞILAŞTIRMA!$C$6:$C$746,[1]KARŞILAŞTIRMA!$D$6:$D$746)</f>
        <v xml:space="preserve">Anyon Katyon Analizi </v>
      </c>
      <c r="P21" s="1">
        <f>LOOKUP(N21,[1]KARŞILAŞTIRMA!$C$6:$C$746,[1]KARŞILAŞTIRMA!$I$6:$I$746)</f>
        <v>1107</v>
      </c>
    </row>
    <row r="22" spans="1:16" s="1" customFormat="1" ht="30" x14ac:dyDescent="0.25">
      <c r="A22" s="9">
        <v>20</v>
      </c>
      <c r="B22" s="9" t="s">
        <v>657</v>
      </c>
      <c r="C22" s="9" t="s">
        <v>664</v>
      </c>
      <c r="D22" s="9" t="s">
        <v>1453</v>
      </c>
      <c r="E22" s="9" t="s">
        <v>1411</v>
      </c>
      <c r="F22" s="9" t="s">
        <v>1421</v>
      </c>
      <c r="G22" s="9" t="s">
        <v>1454</v>
      </c>
      <c r="H22" s="9" t="s">
        <v>23</v>
      </c>
      <c r="I22" s="9"/>
      <c r="J22" s="9" t="s">
        <v>694</v>
      </c>
      <c r="K22" s="9">
        <v>1</v>
      </c>
      <c r="L22" s="10">
        <v>1107</v>
      </c>
      <c r="M22" s="10">
        <f t="shared" si="0"/>
        <v>1328.3999999999999</v>
      </c>
      <c r="N22" s="126">
        <v>198</v>
      </c>
      <c r="O22" s="128" t="str">
        <f>LOOKUP(N22,[1]KARŞILAŞTIRMA!$C$6:$C$746,[1]KARŞILAŞTIRMA!$D$6:$D$746)</f>
        <v xml:space="preserve">Anyon Katyon Analizi </v>
      </c>
      <c r="P22" s="1">
        <f>LOOKUP(N22,[1]KARŞILAŞTIRMA!$C$6:$C$746,[1]KARŞILAŞTIRMA!$I$6:$I$746)</f>
        <v>1107</v>
      </c>
    </row>
    <row r="23" spans="1:16" s="1" customFormat="1" ht="60" x14ac:dyDescent="0.25">
      <c r="A23" s="9">
        <v>21</v>
      </c>
      <c r="B23" s="9" t="s">
        <v>666</v>
      </c>
      <c r="C23" s="9" t="s">
        <v>1455</v>
      </c>
      <c r="D23" s="9" t="s">
        <v>1456</v>
      </c>
      <c r="E23" s="9" t="s">
        <v>1417</v>
      </c>
      <c r="F23" s="9" t="s">
        <v>1457</v>
      </c>
      <c r="G23" s="9" t="s">
        <v>1458</v>
      </c>
      <c r="H23" s="9" t="s">
        <v>23</v>
      </c>
      <c r="I23" s="9"/>
      <c r="J23" s="9" t="s">
        <v>694</v>
      </c>
      <c r="K23" s="9">
        <v>1</v>
      </c>
      <c r="L23" s="10">
        <v>329.4</v>
      </c>
      <c r="M23" s="10">
        <f t="shared" si="0"/>
        <v>395.28</v>
      </c>
      <c r="N23" s="126">
        <v>204</v>
      </c>
      <c r="O23" s="128" t="str">
        <f>LOOKUP(N23,[1]KARŞILAŞTIRMA!$C$6:$C$746,[1]KARŞILAŞTIRMA!$D$6:$D$746)</f>
        <v>Asit Sayısı / Serbest Yağ Asitliği (FFA)</v>
      </c>
      <c r="P23" s="1">
        <f>LOOKUP(N23,[1]KARŞILAŞTIRMA!$C$6:$C$746,[1]KARŞILAŞTIRMA!$I$6:$I$746)</f>
        <v>329.4</v>
      </c>
    </row>
    <row r="24" spans="1:16" s="1" customFormat="1" ht="60" x14ac:dyDescent="0.25">
      <c r="A24" s="9">
        <v>22</v>
      </c>
      <c r="B24" s="9" t="s">
        <v>789</v>
      </c>
      <c r="C24" s="9" t="s">
        <v>789</v>
      </c>
      <c r="D24" s="9" t="s">
        <v>1459</v>
      </c>
      <c r="E24" s="9" t="s">
        <v>1417</v>
      </c>
      <c r="F24" s="9" t="s">
        <v>1457</v>
      </c>
      <c r="G24" s="9" t="s">
        <v>1460</v>
      </c>
      <c r="H24" s="9" t="s">
        <v>23</v>
      </c>
      <c r="I24" s="9"/>
      <c r="J24" s="9" t="s">
        <v>694</v>
      </c>
      <c r="K24" s="9">
        <v>1</v>
      </c>
      <c r="L24" s="10">
        <v>329.4</v>
      </c>
      <c r="M24" s="10">
        <f t="shared" si="0"/>
        <v>395.28</v>
      </c>
      <c r="N24" s="126">
        <v>400</v>
      </c>
      <c r="O24" s="128" t="str">
        <f>LOOKUP(N24,[1]KARŞILAŞTIRMA!$C$6:$C$746,[1]KARŞILAŞTIRMA!$D$6:$D$746)</f>
        <v>Peroksit Değeri Tayini/Sayısı</v>
      </c>
      <c r="P24" s="1">
        <f>LOOKUP(N24,[1]KARŞILAŞTIRMA!$C$6:$C$746,[1]KARŞILAŞTIRMA!$I$6:$I$746)</f>
        <v>329.4</v>
      </c>
    </row>
    <row r="25" spans="1:16" s="1" customFormat="1" ht="30" x14ac:dyDescent="0.25">
      <c r="A25" s="9">
        <v>23</v>
      </c>
      <c r="B25" s="9" t="s">
        <v>474</v>
      </c>
      <c r="C25" s="9" t="s">
        <v>1461</v>
      </c>
      <c r="D25" s="9" t="s">
        <v>1462</v>
      </c>
      <c r="E25" s="9" t="s">
        <v>1411</v>
      </c>
      <c r="F25" s="9" t="s">
        <v>1463</v>
      </c>
      <c r="G25" s="9" t="s">
        <v>1464</v>
      </c>
      <c r="H25" s="9" t="s">
        <v>14</v>
      </c>
      <c r="I25" s="9"/>
      <c r="J25" s="9" t="s">
        <v>694</v>
      </c>
      <c r="K25" s="9">
        <v>1</v>
      </c>
      <c r="L25" s="10">
        <v>305.10000000000002</v>
      </c>
      <c r="M25" s="10">
        <f t="shared" si="0"/>
        <v>366.12</v>
      </c>
      <c r="N25" s="126">
        <v>344</v>
      </c>
      <c r="O25" s="128" t="str">
        <f>LOOKUP(N25,[1]KARŞILAŞTIRMA!$C$6:$C$746,[1]KARŞILAŞTIRMA!$D$6:$D$746)</f>
        <v>Klorür (Cl-1) / Sodyum Klorür (NaCl) / Suda Çözünebilir Klorür Analizi / Tuz (Klorür ile)</v>
      </c>
      <c r="P25" s="1">
        <f>LOOKUP(N25,[1]KARŞILAŞTIRMA!$C$6:$C$746,[1]KARŞILAŞTIRMA!$I$6:$I$746)</f>
        <v>305.10000000000002</v>
      </c>
    </row>
    <row r="26" spans="1:16" s="1" customFormat="1" ht="45" x14ac:dyDescent="0.25">
      <c r="A26" s="9">
        <v>24</v>
      </c>
      <c r="B26" s="9" t="s">
        <v>840</v>
      </c>
      <c r="C26" s="9" t="s">
        <v>840</v>
      </c>
      <c r="D26" s="9" t="s">
        <v>1420</v>
      </c>
      <c r="E26" s="9" t="s">
        <v>1411</v>
      </c>
      <c r="F26" s="9" t="s">
        <v>1463</v>
      </c>
      <c r="G26" s="9" t="s">
        <v>1465</v>
      </c>
      <c r="H26" s="9" t="s">
        <v>14</v>
      </c>
      <c r="I26" s="9"/>
      <c r="J26" s="9" t="s">
        <v>694</v>
      </c>
      <c r="K26" s="9">
        <v>1</v>
      </c>
      <c r="L26" s="10">
        <v>467.1</v>
      </c>
      <c r="M26" s="10">
        <f t="shared" si="0"/>
        <v>560.52</v>
      </c>
      <c r="N26" s="126">
        <v>461</v>
      </c>
      <c r="O26" s="128" t="str">
        <f>LOOKUP(N26,[1]KARŞILAŞTIRMA!$C$6:$C$746,[1]KARŞILAŞTIRMA!$D$6:$D$746)</f>
        <v>Şeker Bileşenleri</v>
      </c>
      <c r="P26" s="1">
        <f>LOOKUP(N26,[1]KARŞILAŞTIRMA!$C$6:$C$746,[1]KARŞILAŞTIRMA!$I$6:$I$746)</f>
        <v>467.1</v>
      </c>
    </row>
    <row r="27" spans="1:16" s="1" customFormat="1" ht="60" x14ac:dyDescent="0.25">
      <c r="A27" s="9">
        <v>25</v>
      </c>
      <c r="B27" s="9" t="s">
        <v>1466</v>
      </c>
      <c r="C27" s="9" t="s">
        <v>1467</v>
      </c>
      <c r="D27" s="9" t="s">
        <v>1448</v>
      </c>
      <c r="E27" s="9" t="s">
        <v>1411</v>
      </c>
      <c r="F27" s="9" t="s">
        <v>359</v>
      </c>
      <c r="G27" s="9"/>
      <c r="H27" s="9" t="s">
        <v>23</v>
      </c>
      <c r="I27" s="9"/>
      <c r="J27" s="9" t="s">
        <v>694</v>
      </c>
      <c r="K27" s="9">
        <v>1</v>
      </c>
      <c r="L27" s="13" t="s">
        <v>366</v>
      </c>
      <c r="M27" s="10" t="e">
        <f t="shared" si="0"/>
        <v>#VALUE!</v>
      </c>
      <c r="N27" s="126"/>
      <c r="O27" s="128" t="s">
        <v>366</v>
      </c>
      <c r="P27" s="1" t="s">
        <v>366</v>
      </c>
    </row>
    <row r="28" spans="1:16" s="1" customFormat="1" ht="60" x14ac:dyDescent="0.25">
      <c r="A28" s="9">
        <v>26</v>
      </c>
      <c r="B28" s="9" t="s">
        <v>608</v>
      </c>
      <c r="C28" s="9" t="s">
        <v>1468</v>
      </c>
      <c r="D28" s="9" t="s">
        <v>1469</v>
      </c>
      <c r="E28" s="9" t="s">
        <v>1411</v>
      </c>
      <c r="F28" s="9" t="s">
        <v>633</v>
      </c>
      <c r="G28" s="9" t="s">
        <v>1436</v>
      </c>
      <c r="H28" s="9" t="s">
        <v>14</v>
      </c>
      <c r="I28" s="9"/>
      <c r="J28" s="9" t="s">
        <v>694</v>
      </c>
      <c r="K28" s="9">
        <v>1</v>
      </c>
      <c r="L28" s="10">
        <v>375.3</v>
      </c>
      <c r="M28" s="10">
        <f t="shared" si="0"/>
        <v>450.36</v>
      </c>
      <c r="N28" s="126">
        <v>512</v>
      </c>
      <c r="O28" s="128" t="str">
        <f>LOOKUP(N28,[1]KARŞILAŞTIRMA!$C$6:$C$746,[1]KARŞILAŞTIRMA!$D$6:$D$746)</f>
        <v xml:space="preserve">Yağ / Ham Yağ </v>
      </c>
      <c r="P28" s="1">
        <f>LOOKUP(N28,[1]KARŞILAŞTIRMA!$C$6:$C$746,[1]KARŞILAŞTIRMA!$I$6:$I$746)</f>
        <v>375.3</v>
      </c>
    </row>
    <row r="29" spans="1:16" s="1" customFormat="1" ht="60" x14ac:dyDescent="0.25">
      <c r="A29" s="9">
        <v>27</v>
      </c>
      <c r="B29" s="9" t="s">
        <v>1470</v>
      </c>
      <c r="C29" s="9" t="s">
        <v>1470</v>
      </c>
      <c r="D29" s="9" t="s">
        <v>1471</v>
      </c>
      <c r="E29" s="9" t="s">
        <v>1417</v>
      </c>
      <c r="F29" s="9" t="s">
        <v>1421</v>
      </c>
      <c r="G29" s="9" t="s">
        <v>1472</v>
      </c>
      <c r="H29" s="9" t="s">
        <v>14</v>
      </c>
      <c r="I29" s="9"/>
      <c r="J29" s="9" t="s">
        <v>694</v>
      </c>
      <c r="K29" s="9">
        <v>1</v>
      </c>
      <c r="L29" s="10">
        <v>467.1</v>
      </c>
      <c r="M29" s="10">
        <f t="shared" si="0"/>
        <v>560.52</v>
      </c>
      <c r="N29" s="126">
        <v>497</v>
      </c>
      <c r="O29" s="128" t="str">
        <f>LOOKUP(N29,[1]KARŞILAŞTIRMA!$C$6:$C$746,[1]KARŞILAŞTIRMA!$D$6:$D$746)</f>
        <v>Üre Analizi</v>
      </c>
      <c r="P29" s="1">
        <f>LOOKUP(N29,[1]KARŞILAŞTIRMA!$C$6:$C$746,[1]KARŞILAŞTIRMA!$I$6:$I$746)</f>
        <v>467.1</v>
      </c>
    </row>
    <row r="30" spans="1:16" s="1" customFormat="1" ht="30" x14ac:dyDescent="0.25">
      <c r="A30" s="9">
        <v>28</v>
      </c>
      <c r="B30" s="9" t="s">
        <v>427</v>
      </c>
      <c r="C30" s="9" t="s">
        <v>1473</v>
      </c>
      <c r="D30" s="9" t="s">
        <v>1474</v>
      </c>
      <c r="E30" s="9" t="s">
        <v>1475</v>
      </c>
      <c r="F30" s="9" t="s">
        <v>1457</v>
      </c>
      <c r="G30" s="9" t="s">
        <v>1476</v>
      </c>
      <c r="H30" s="9" t="s">
        <v>23</v>
      </c>
      <c r="I30" s="9"/>
      <c r="J30" s="9" t="s">
        <v>694</v>
      </c>
      <c r="K30" s="9">
        <v>1</v>
      </c>
      <c r="L30" s="10">
        <v>375.3</v>
      </c>
      <c r="M30" s="10">
        <f t="shared" si="0"/>
        <v>450.36</v>
      </c>
      <c r="N30" s="126">
        <v>263</v>
      </c>
      <c r="O30" s="128" t="str">
        <f>LOOKUP(N30,[1]KARŞILAŞTIRMA!$C$6:$C$746,[1]KARŞILAŞTIRMA!$D$6:$D$746)</f>
        <v xml:space="preserve">Enzim Aktivitesi </v>
      </c>
      <c r="P30" s="1">
        <f>LOOKUP(N30,[1]KARŞILAŞTIRMA!$C$6:$C$746,[1]KARŞILAŞTIRMA!$I$6:$I$746)</f>
        <v>375.3</v>
      </c>
    </row>
    <row r="31" spans="1:16" s="1" customFormat="1" ht="45" x14ac:dyDescent="0.25">
      <c r="A31" s="9">
        <v>29</v>
      </c>
      <c r="B31" s="131" t="s">
        <v>1477</v>
      </c>
      <c r="C31" s="131" t="s">
        <v>1477</v>
      </c>
      <c r="D31" s="131" t="s">
        <v>1478</v>
      </c>
      <c r="E31" s="131" t="s">
        <v>1411</v>
      </c>
      <c r="F31" s="131" t="s">
        <v>1479</v>
      </c>
      <c r="G31" s="131"/>
      <c r="H31" s="131" t="s">
        <v>23</v>
      </c>
      <c r="I31" s="131"/>
      <c r="J31" s="131" t="s">
        <v>694</v>
      </c>
      <c r="K31" s="131">
        <v>1</v>
      </c>
      <c r="L31" s="10">
        <v>450</v>
      </c>
      <c r="M31" s="10">
        <f t="shared" si="0"/>
        <v>540</v>
      </c>
      <c r="N31" s="126">
        <v>68</v>
      </c>
      <c r="O31" s="128" t="str">
        <f>LOOKUP(N31,[1]KARŞILAŞTIRMA!$C$6:$C$746,[1]KARŞILAŞTIRMA!$D$6:$D$746)</f>
        <v>Ham Madde Tespiti / Yem Bileşenleri / İçeriği
(Et, Kemik Unu, Kan Unu, Boynuz,Tırnak vb.)</v>
      </c>
      <c r="P31" s="1">
        <f>LOOKUP(N31,[1]KARŞILAŞTIRMA!$C$6:$C$746,[1]KARŞILAŞTIRMA!$I$6:$I$746)</f>
        <v>450</v>
      </c>
    </row>
    <row r="32" spans="1:16" s="1" customFormat="1" ht="45" x14ac:dyDescent="0.25">
      <c r="A32" s="131">
        <v>30</v>
      </c>
      <c r="B32" s="131" t="s">
        <v>1477</v>
      </c>
      <c r="C32" s="131" t="s">
        <v>1641</v>
      </c>
      <c r="D32" s="131" t="s">
        <v>1642</v>
      </c>
      <c r="E32" s="131" t="s">
        <v>1411</v>
      </c>
      <c r="F32" s="131" t="s">
        <v>1479</v>
      </c>
      <c r="G32" s="131"/>
      <c r="H32" s="131" t="s">
        <v>23</v>
      </c>
      <c r="I32" s="131"/>
      <c r="J32" s="131" t="s">
        <v>694</v>
      </c>
      <c r="K32" s="131">
        <v>1</v>
      </c>
      <c r="L32" s="10">
        <v>450</v>
      </c>
      <c r="M32" s="10">
        <v>540</v>
      </c>
      <c r="N32" s="126"/>
      <c r="O32" s="128"/>
    </row>
    <row r="33" spans="1:17" s="1" customFormat="1" ht="45" x14ac:dyDescent="0.25">
      <c r="A33" s="131">
        <v>31</v>
      </c>
      <c r="B33" s="131" t="s">
        <v>1409</v>
      </c>
      <c r="C33" s="131" t="s">
        <v>1409</v>
      </c>
      <c r="D33" s="131" t="s">
        <v>1643</v>
      </c>
      <c r="E33" s="131" t="s">
        <v>1411</v>
      </c>
      <c r="F33" s="131" t="s">
        <v>633</v>
      </c>
      <c r="G33" s="131" t="s">
        <v>1412</v>
      </c>
      <c r="H33" s="131" t="s">
        <v>23</v>
      </c>
      <c r="I33" s="131"/>
      <c r="J33" s="131" t="s">
        <v>694</v>
      </c>
      <c r="K33" s="131">
        <v>1</v>
      </c>
      <c r="L33" s="10">
        <v>540</v>
      </c>
      <c r="M33" s="10">
        <v>648</v>
      </c>
      <c r="N33" s="126"/>
      <c r="O33" s="128"/>
    </row>
    <row r="34" spans="1:17" s="1" customFormat="1" ht="45" x14ac:dyDescent="0.25">
      <c r="A34" s="131">
        <v>32</v>
      </c>
      <c r="B34" s="131" t="s">
        <v>1413</v>
      </c>
      <c r="C34" s="131" t="s">
        <v>1413</v>
      </c>
      <c r="D34" s="131" t="s">
        <v>1643</v>
      </c>
      <c r="E34" s="131" t="s">
        <v>1411</v>
      </c>
      <c r="F34" s="131" t="s">
        <v>633</v>
      </c>
      <c r="G34" s="131" t="s">
        <v>1414</v>
      </c>
      <c r="H34" s="131" t="s">
        <v>23</v>
      </c>
      <c r="I34" s="131"/>
      <c r="J34" s="131" t="s">
        <v>694</v>
      </c>
      <c r="K34" s="131">
        <v>1</v>
      </c>
      <c r="L34" s="10">
        <v>540</v>
      </c>
      <c r="M34" s="10">
        <v>648</v>
      </c>
      <c r="N34" s="126"/>
      <c r="O34" s="128"/>
    </row>
    <row r="35" spans="1:17" s="1" customFormat="1" ht="45" x14ac:dyDescent="0.25">
      <c r="A35" s="131">
        <v>33</v>
      </c>
      <c r="B35" s="131" t="s">
        <v>1445</v>
      </c>
      <c r="C35" s="131" t="s">
        <v>1445</v>
      </c>
      <c r="D35" s="131" t="s">
        <v>1644</v>
      </c>
      <c r="E35" s="131" t="s">
        <v>1411</v>
      </c>
      <c r="F35" s="131" t="s">
        <v>633</v>
      </c>
      <c r="G35" s="131" t="s">
        <v>1447</v>
      </c>
      <c r="H35" s="131" t="s">
        <v>23</v>
      </c>
      <c r="I35" s="131"/>
      <c r="J35" s="131" t="s">
        <v>694</v>
      </c>
      <c r="K35" s="131">
        <v>1</v>
      </c>
      <c r="L35" s="10">
        <v>540</v>
      </c>
      <c r="M35" s="10">
        <v>648</v>
      </c>
      <c r="N35" s="126"/>
      <c r="O35" s="128"/>
    </row>
    <row r="36" spans="1:17" s="1" customFormat="1" ht="60" x14ac:dyDescent="0.25">
      <c r="A36" s="131">
        <v>34</v>
      </c>
      <c r="B36" s="131" t="s">
        <v>1426</v>
      </c>
      <c r="C36" s="131" t="s">
        <v>730</v>
      </c>
      <c r="D36" s="131" t="s">
        <v>1645</v>
      </c>
      <c r="E36" s="131" t="s">
        <v>1417</v>
      </c>
      <c r="F36" s="131" t="s">
        <v>633</v>
      </c>
      <c r="G36" s="131" t="s">
        <v>1427</v>
      </c>
      <c r="H36" s="131" t="s">
        <v>23</v>
      </c>
      <c r="I36" s="131"/>
      <c r="J36" s="131" t="s">
        <v>694</v>
      </c>
      <c r="K36" s="131">
        <v>1</v>
      </c>
      <c r="L36" s="10">
        <v>500</v>
      </c>
      <c r="M36" s="10">
        <v>600</v>
      </c>
      <c r="N36" s="126"/>
      <c r="O36" s="128"/>
    </row>
    <row r="37" spans="1:17" s="1" customFormat="1" x14ac:dyDescent="0.25">
      <c r="A37" s="96"/>
      <c r="B37" s="129"/>
      <c r="C37" s="129"/>
      <c r="D37" s="129"/>
      <c r="E37" s="129"/>
      <c r="F37" s="129"/>
      <c r="G37" s="129"/>
      <c r="H37" s="129"/>
      <c r="I37" s="129"/>
      <c r="J37" s="129"/>
      <c r="K37" s="129"/>
      <c r="L37" s="175"/>
      <c r="M37" s="175"/>
      <c r="N37" s="126"/>
      <c r="O37" s="128"/>
    </row>
    <row r="38" spans="1:17" s="1" customFormat="1" ht="30" customHeight="1" x14ac:dyDescent="0.25">
      <c r="A38" s="116"/>
      <c r="B38" s="176" t="s">
        <v>1629</v>
      </c>
      <c r="C38" s="176"/>
      <c r="D38" s="176"/>
      <c r="E38" s="176"/>
      <c r="F38" s="176"/>
      <c r="G38" s="176"/>
      <c r="H38" s="176"/>
      <c r="I38" s="176"/>
      <c r="J38" s="176"/>
      <c r="K38" s="97"/>
      <c r="L38" s="97"/>
      <c r="M38" s="97"/>
      <c r="N38" s="36"/>
      <c r="O38" s="11"/>
      <c r="P38" s="121"/>
      <c r="Q38" s="121"/>
    </row>
    <row r="39" spans="1:17" x14ac:dyDescent="0.25">
      <c r="B39" s="96"/>
      <c r="C39" s="96"/>
    </row>
    <row r="40" spans="1:17" x14ac:dyDescent="0.25">
      <c r="B40" s="96"/>
      <c r="C40" s="96"/>
    </row>
    <row r="41" spans="1:17" x14ac:dyDescent="0.25">
      <c r="B41" s="96"/>
      <c r="C41" s="96"/>
    </row>
    <row r="42" spans="1:17" x14ac:dyDescent="0.25">
      <c r="B42" s="96"/>
      <c r="C42" s="96"/>
    </row>
    <row r="43" spans="1:17" x14ac:dyDescent="0.25">
      <c r="B43" s="96"/>
      <c r="C43" s="96"/>
    </row>
    <row r="44" spans="1:17" x14ac:dyDescent="0.25">
      <c r="B44" s="96"/>
      <c r="C44" s="96"/>
    </row>
    <row r="45" spans="1:17" x14ac:dyDescent="0.25">
      <c r="B45" s="96"/>
      <c r="C45" s="96"/>
    </row>
    <row r="46" spans="1:17" x14ac:dyDescent="0.25">
      <c r="B46" s="96"/>
      <c r="C46" s="96"/>
    </row>
    <row r="47" spans="1:17" x14ac:dyDescent="0.25">
      <c r="B47" s="96"/>
      <c r="C47" s="96"/>
    </row>
    <row r="48" spans="1:17" x14ac:dyDescent="0.25">
      <c r="B48" s="96"/>
      <c r="C48" s="96"/>
    </row>
    <row r="49" spans="2:3" x14ac:dyDescent="0.25">
      <c r="B49" s="96"/>
      <c r="C49" s="96"/>
    </row>
    <row r="50" spans="2:3" x14ac:dyDescent="0.25">
      <c r="B50" s="96"/>
      <c r="C50" s="96"/>
    </row>
    <row r="51" spans="2:3" x14ac:dyDescent="0.25">
      <c r="B51" s="96"/>
      <c r="C51" s="96"/>
    </row>
    <row r="52" spans="2:3" x14ac:dyDescent="0.25">
      <c r="B52" s="96"/>
      <c r="C52" s="96"/>
    </row>
    <row r="53" spans="2:3" x14ac:dyDescent="0.25">
      <c r="B53" s="96"/>
      <c r="C53" s="96"/>
    </row>
  </sheetData>
  <autoFilter ref="A2:M2">
    <sortState ref="A3:M31">
      <sortCondition ref="C2"/>
    </sortState>
  </autoFilter>
  <mergeCells count="2">
    <mergeCell ref="A1:M1"/>
    <mergeCell ref="B38:J38"/>
  </mergeCells>
  <conditionalFormatting sqref="A3:M3 A8:C8 A4:L7 E8:K8 M4:M37 A9:L37">
    <cfRule type="expression" dxfId="6" priority="3">
      <formula>ISODD($A3)=TRUE</formula>
    </cfRule>
  </conditionalFormatting>
  <conditionalFormatting sqref="L8">
    <cfRule type="expression" dxfId="5" priority="2">
      <formula>ISODD($A8)=TRUE</formula>
    </cfRule>
  </conditionalFormatting>
  <conditionalFormatting sqref="D8">
    <cfRule type="expression" dxfId="4" priority="1">
      <formula>ISODD($A8)=TRUE</formula>
    </cfRule>
  </conditionalFormatting>
  <pageMargins left="0.39370078740157483" right="0.19685039370078741" top="0.39370078740157483" bottom="0.39370078740157483" header="0" footer="0"/>
  <pageSetup paperSize="9" scale="96" fitToHeight="0" orientation="landscape" r:id="rId1"/>
  <headerFooter>
    <oddFooter>&amp;LForm No: KYS-FR-88        &amp;RRev.No./Tar:00/24.05.2021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tabColor theme="3" tint="-0.249977111117893"/>
    <pageSetUpPr fitToPage="1"/>
  </sheetPr>
  <dimension ref="A1:Q36"/>
  <sheetViews>
    <sheetView topLeftCell="A19" zoomScale="85" zoomScaleNormal="85" workbookViewId="0">
      <selection activeCell="D44" sqref="D44"/>
    </sheetView>
  </sheetViews>
  <sheetFormatPr defaultColWidth="18.140625" defaultRowHeight="15" x14ac:dyDescent="0.25"/>
  <cols>
    <col min="1" max="1" width="4.7109375" style="98" customWidth="1"/>
    <col min="2" max="2" width="20.7109375" style="98" customWidth="1"/>
    <col min="3" max="3" width="35.7109375" style="101" customWidth="1"/>
    <col min="4" max="4" width="20.7109375" style="101" customWidth="1"/>
    <col min="5" max="5" width="16.7109375" style="98" customWidth="1"/>
    <col min="6" max="6" width="11.7109375" style="98" customWidth="1"/>
    <col min="7" max="7" width="0" style="101" hidden="1" customWidth="1"/>
    <col min="8" max="8" width="7.7109375" style="98" customWidth="1"/>
    <col min="9" max="9" width="0" style="98" hidden="1" customWidth="1"/>
    <col min="10" max="10" width="10" style="102" customWidth="1"/>
    <col min="11" max="11" width="10.28515625" style="98" customWidth="1"/>
    <col min="12" max="12" width="10.28515625" style="103" customWidth="1"/>
    <col min="13" max="13" width="10.28515625" style="72" customWidth="1"/>
    <col min="14" max="14" width="9.7109375" style="126" hidden="1" customWidth="1"/>
    <col min="15" max="15" width="26.140625" style="126" hidden="1" customWidth="1"/>
    <col min="16" max="16" width="11.7109375" style="101" hidden="1" customWidth="1"/>
    <col min="17" max="17" width="0" style="101" hidden="1" customWidth="1"/>
    <col min="18" max="16384" width="18.140625" style="101"/>
  </cols>
  <sheetData>
    <row r="1" spans="1:16" s="1" customFormat="1" ht="31.5" customHeight="1" x14ac:dyDescent="0.25">
      <c r="A1" s="138" t="s">
        <v>1480</v>
      </c>
      <c r="B1" s="139"/>
      <c r="C1" s="139"/>
      <c r="D1" s="139"/>
      <c r="E1" s="139"/>
      <c r="F1" s="139"/>
      <c r="G1" s="139"/>
      <c r="H1" s="139"/>
      <c r="I1" s="139"/>
      <c r="J1" s="139"/>
      <c r="K1" s="139"/>
      <c r="L1" s="139"/>
      <c r="M1" s="140"/>
      <c r="N1" s="126"/>
      <c r="O1" s="126"/>
    </row>
    <row r="2" spans="1:16" s="1" customFormat="1" ht="57" x14ac:dyDescent="0.25">
      <c r="A2" s="2" t="s">
        <v>1</v>
      </c>
      <c r="B2" s="2" t="s">
        <v>2</v>
      </c>
      <c r="C2" s="2" t="s">
        <v>3</v>
      </c>
      <c r="D2" s="2" t="s">
        <v>4</v>
      </c>
      <c r="E2" s="2" t="s">
        <v>5</v>
      </c>
      <c r="F2" s="2" t="s">
        <v>85</v>
      </c>
      <c r="G2" s="2" t="s">
        <v>86</v>
      </c>
      <c r="H2" s="2" t="s">
        <v>6</v>
      </c>
      <c r="I2" s="22" t="s">
        <v>87</v>
      </c>
      <c r="J2" s="60" t="s">
        <v>7</v>
      </c>
      <c r="K2" s="5" t="s">
        <v>8</v>
      </c>
      <c r="L2" s="61" t="s">
        <v>9</v>
      </c>
      <c r="M2" s="100" t="s">
        <v>10</v>
      </c>
      <c r="N2" s="1" t="s">
        <v>1628</v>
      </c>
    </row>
    <row r="3" spans="1:16" s="1" customFormat="1" ht="30" customHeight="1" x14ac:dyDescent="0.25">
      <c r="A3" s="9">
        <f>ROW(A1)</f>
        <v>1</v>
      </c>
      <c r="B3" s="9" t="s">
        <v>1481</v>
      </c>
      <c r="C3" s="9" t="s">
        <v>1482</v>
      </c>
      <c r="D3" s="9" t="s">
        <v>1483</v>
      </c>
      <c r="E3" s="9" t="s">
        <v>1484</v>
      </c>
      <c r="F3" s="9"/>
      <c r="G3" s="9" t="s">
        <v>1485</v>
      </c>
      <c r="H3" s="9" t="s">
        <v>14</v>
      </c>
      <c r="I3" s="9"/>
      <c r="J3" s="9" t="s">
        <v>19</v>
      </c>
      <c r="K3" s="9">
        <v>1</v>
      </c>
      <c r="L3" s="10">
        <v>1100</v>
      </c>
      <c r="M3" s="10">
        <f t="shared" ref="M3:M35" si="0">IF(H3="evet",L3*1.1*1.2,L3*1.2)</f>
        <v>1452</v>
      </c>
      <c r="N3" s="126">
        <v>484</v>
      </c>
      <c r="O3" s="128" t="str">
        <f>LOOKUP(N3,[1]KARŞILAŞTIRMA!$C$6:$C$746,[1]KARŞILAŞTIRMA!$D$6:$D$746)</f>
        <v>Yağ Asitleri Kompozisyonu (Trans Yağ Asitleri Dahil)</v>
      </c>
      <c r="P3" s="1">
        <f>LOOKUP(N3,[1]KARŞILAŞTIRMA!$C$6:$C$746,[1]KARŞILAŞTIRMA!$I$6:$I$746)</f>
        <v>1100</v>
      </c>
    </row>
    <row r="4" spans="1:16" s="1" customFormat="1" ht="30" x14ac:dyDescent="0.25">
      <c r="A4" s="9">
        <f t="shared" ref="A4:A35" si="1">ROW(A2)</f>
        <v>2</v>
      </c>
      <c r="B4" s="9" t="s">
        <v>1486</v>
      </c>
      <c r="C4" s="9" t="s">
        <v>1486</v>
      </c>
      <c r="D4" s="9" t="s">
        <v>1487</v>
      </c>
      <c r="E4" s="9" t="s">
        <v>1484</v>
      </c>
      <c r="F4" s="9"/>
      <c r="G4" s="9" t="s">
        <v>1488</v>
      </c>
      <c r="H4" s="9" t="s">
        <v>95</v>
      </c>
      <c r="I4" s="9"/>
      <c r="J4" s="9" t="s">
        <v>19</v>
      </c>
      <c r="K4" s="9">
        <v>1</v>
      </c>
      <c r="L4" s="10">
        <v>329.4</v>
      </c>
      <c r="M4" s="10">
        <f t="shared" si="0"/>
        <v>395.28</v>
      </c>
      <c r="N4" s="126">
        <v>429</v>
      </c>
      <c r="O4" s="128" t="str">
        <f>LOOKUP(N4,[1]KARŞILAŞTIRMA!$C$6:$C$746,[1]KARŞILAŞTIRMA!$D$6:$D$746)</f>
        <v>Sabunlaşma Sayısı</v>
      </c>
      <c r="P4" s="1">
        <f>LOOKUP(N4,[1]KARŞILAŞTIRMA!$C$6:$C$746,[1]KARŞILAŞTIRMA!$I$6:$I$746)</f>
        <v>329.4</v>
      </c>
    </row>
    <row r="5" spans="1:16" s="1" customFormat="1" ht="30" x14ac:dyDescent="0.25">
      <c r="A5" s="9">
        <f t="shared" si="1"/>
        <v>3</v>
      </c>
      <c r="B5" s="9" t="s">
        <v>1489</v>
      </c>
      <c r="C5" s="9" t="s">
        <v>1489</v>
      </c>
      <c r="D5" s="9" t="s">
        <v>1490</v>
      </c>
      <c r="E5" s="9" t="s">
        <v>1484</v>
      </c>
      <c r="F5" s="9"/>
      <c r="G5" s="9" t="s">
        <v>1491</v>
      </c>
      <c r="H5" s="9" t="s">
        <v>95</v>
      </c>
      <c r="I5" s="9"/>
      <c r="J5" s="9" t="s">
        <v>19</v>
      </c>
      <c r="K5" s="9">
        <v>1</v>
      </c>
      <c r="L5" s="10">
        <v>429.29999999999995</v>
      </c>
      <c r="M5" s="10">
        <f t="shared" si="0"/>
        <v>515.16</v>
      </c>
      <c r="N5" s="126">
        <v>317</v>
      </c>
      <c r="O5" s="128" t="str">
        <f>LOOKUP(N5,[1]KARŞILAŞTIRMA!$C$6:$C$746,[1]KARŞILAŞTIRMA!$D$6:$D$746)</f>
        <v>İyot Sayısı</v>
      </c>
      <c r="P5" s="1">
        <f>LOOKUP(N5,[1]KARŞILAŞTIRMA!$C$6:$C$746,[1]KARŞILAŞTIRMA!$I$6:$I$746)</f>
        <v>429.29999999999995</v>
      </c>
    </row>
    <row r="6" spans="1:16" s="1" customFormat="1" x14ac:dyDescent="0.25">
      <c r="A6" s="9">
        <f t="shared" si="1"/>
        <v>4</v>
      </c>
      <c r="B6" s="9" t="s">
        <v>789</v>
      </c>
      <c r="C6" s="9" t="s">
        <v>789</v>
      </c>
      <c r="D6" s="9" t="s">
        <v>1492</v>
      </c>
      <c r="E6" s="9" t="s">
        <v>1484</v>
      </c>
      <c r="F6" s="9"/>
      <c r="G6" s="9" t="s">
        <v>1493</v>
      </c>
      <c r="H6" s="9" t="s">
        <v>14</v>
      </c>
      <c r="I6" s="9"/>
      <c r="J6" s="9" t="s">
        <v>19</v>
      </c>
      <c r="K6" s="9">
        <v>1</v>
      </c>
      <c r="L6" s="10">
        <v>329.4</v>
      </c>
      <c r="M6" s="10">
        <f t="shared" si="0"/>
        <v>434.80800000000005</v>
      </c>
      <c r="N6" s="126">
        <v>400</v>
      </c>
      <c r="O6" s="128" t="str">
        <f>LOOKUP(N6,[1]KARŞILAŞTIRMA!$C$6:$C$746,[1]KARŞILAŞTIRMA!$D$6:$D$746)</f>
        <v>Peroksit Değeri Tayini/Sayısı</v>
      </c>
      <c r="P6" s="1">
        <f>LOOKUP(N6,[1]KARŞILAŞTIRMA!$C$6:$C$746,[1]KARŞILAŞTIRMA!$I$6:$I$746)</f>
        <v>329.4</v>
      </c>
    </row>
    <row r="7" spans="1:16" s="1" customFormat="1" x14ac:dyDescent="0.25">
      <c r="A7" s="9">
        <f t="shared" si="1"/>
        <v>5</v>
      </c>
      <c r="B7" s="9" t="s">
        <v>1494</v>
      </c>
      <c r="C7" s="9" t="s">
        <v>1494</v>
      </c>
      <c r="D7" s="9" t="s">
        <v>1495</v>
      </c>
      <c r="E7" s="9" t="s">
        <v>1484</v>
      </c>
      <c r="F7" s="9"/>
      <c r="G7" s="9" t="s">
        <v>1496</v>
      </c>
      <c r="H7" s="9" t="s">
        <v>14</v>
      </c>
      <c r="I7" s="9"/>
      <c r="J7" s="9" t="s">
        <v>19</v>
      </c>
      <c r="K7" s="9">
        <v>1</v>
      </c>
      <c r="L7" s="10">
        <v>183.6</v>
      </c>
      <c r="M7" s="10">
        <f t="shared" si="0"/>
        <v>242.352</v>
      </c>
      <c r="N7" s="126">
        <v>81</v>
      </c>
      <c r="O7" s="128" t="str">
        <f>LOOKUP(N7,[1]KARŞILAŞTIRMA!$C$6:$C$746,[1]KARŞILAŞTIRMA!$D$6:$D$746)</f>
        <v>Kırılma İndisi</v>
      </c>
      <c r="P7" s="1">
        <f>LOOKUP(N7,[1]KARŞILAŞTIRMA!$C$6:$C$746,[1]KARŞILAŞTIRMA!$I$6:$I$746)</f>
        <v>183.6</v>
      </c>
    </row>
    <row r="8" spans="1:16" s="1" customFormat="1" ht="45" x14ac:dyDescent="0.25">
      <c r="A8" s="9">
        <f t="shared" si="1"/>
        <v>6</v>
      </c>
      <c r="B8" s="9" t="s">
        <v>666</v>
      </c>
      <c r="C8" s="9" t="s">
        <v>1497</v>
      </c>
      <c r="D8" s="9" t="s">
        <v>1498</v>
      </c>
      <c r="E8" s="9" t="s">
        <v>1499</v>
      </c>
      <c r="F8" s="9"/>
      <c r="G8" s="9" t="s">
        <v>1500</v>
      </c>
      <c r="H8" s="9" t="s">
        <v>14</v>
      </c>
      <c r="I8" s="9"/>
      <c r="J8" s="9" t="s">
        <v>19</v>
      </c>
      <c r="K8" s="9">
        <v>1</v>
      </c>
      <c r="L8" s="10">
        <v>329.4</v>
      </c>
      <c r="M8" s="10">
        <f t="shared" si="0"/>
        <v>434.80800000000005</v>
      </c>
      <c r="N8" s="126">
        <v>204</v>
      </c>
      <c r="O8" s="128" t="str">
        <f>LOOKUP(N8,[1]KARŞILAŞTIRMA!$C$6:$C$746,[1]KARŞILAŞTIRMA!$D$6:$D$746)</f>
        <v>Asit Sayısı / Serbest Yağ Asitliği (FFA)</v>
      </c>
      <c r="P8" s="1">
        <f>LOOKUP(N8,[1]KARŞILAŞTIRMA!$C$6:$C$746,[1]KARŞILAŞTIRMA!$I$6:$I$746)</f>
        <v>329.4</v>
      </c>
    </row>
    <row r="9" spans="1:16" s="1" customFormat="1" ht="45" x14ac:dyDescent="0.25">
      <c r="A9" s="9">
        <f t="shared" si="1"/>
        <v>7</v>
      </c>
      <c r="B9" s="9" t="s">
        <v>1501</v>
      </c>
      <c r="C9" s="9" t="s">
        <v>1502</v>
      </c>
      <c r="D9" s="9" t="s">
        <v>1503</v>
      </c>
      <c r="E9" s="9" t="s">
        <v>1504</v>
      </c>
      <c r="F9" s="9"/>
      <c r="G9" s="9" t="s">
        <v>1505</v>
      </c>
      <c r="H9" s="9" t="s">
        <v>95</v>
      </c>
      <c r="I9" s="9"/>
      <c r="J9" s="9" t="s">
        <v>1506</v>
      </c>
      <c r="K9" s="9">
        <v>2</v>
      </c>
      <c r="L9" s="10">
        <v>2082</v>
      </c>
      <c r="M9" s="10">
        <f t="shared" si="0"/>
        <v>2498.4</v>
      </c>
      <c r="N9" s="126">
        <v>134</v>
      </c>
      <c r="O9" s="128" t="str">
        <f>LOOKUP(N9,[1]KARŞILAŞTIRMA!$C$6:$C$746,[1]KARŞILAŞTIRMA!$D$6:$D$746)</f>
        <v xml:space="preserve">3 MCPD ve Glisidil Yağ Esterleri </v>
      </c>
      <c r="P9" s="1">
        <f>LOOKUP(N9,[1]KARŞILAŞTIRMA!$C$6:$C$746,[1]KARŞILAŞTIRMA!$I$6:$I$746)</f>
        <v>2082</v>
      </c>
    </row>
    <row r="10" spans="1:16" s="1" customFormat="1" ht="23.25" customHeight="1" x14ac:dyDescent="0.25">
      <c r="A10" s="9">
        <f t="shared" si="1"/>
        <v>8</v>
      </c>
      <c r="B10" s="9" t="s">
        <v>1507</v>
      </c>
      <c r="C10" s="9" t="s">
        <v>1508</v>
      </c>
      <c r="D10" s="9" t="s">
        <v>1509</v>
      </c>
      <c r="E10" s="9" t="s">
        <v>1484</v>
      </c>
      <c r="F10" s="9"/>
      <c r="G10" s="9" t="s">
        <v>1510</v>
      </c>
      <c r="H10" s="9" t="s">
        <v>95</v>
      </c>
      <c r="I10" s="9"/>
      <c r="J10" s="9" t="s">
        <v>19</v>
      </c>
      <c r="K10" s="9">
        <v>1</v>
      </c>
      <c r="L10" s="10">
        <v>256.5</v>
      </c>
      <c r="M10" s="10">
        <f t="shared" si="0"/>
        <v>307.8</v>
      </c>
      <c r="N10" s="126">
        <v>135</v>
      </c>
      <c r="O10" s="128" t="str">
        <f>LOOKUP(N10,[1]KARŞILAŞTIRMA!$C$6:$C$746,[1]KARŞILAŞTIRMA!$D$6:$D$746)</f>
        <v>Acılık (Kreiss)</v>
      </c>
      <c r="P10" s="1">
        <f>LOOKUP(N10,[1]KARŞILAŞTIRMA!$C$6:$C$746,[1]KARŞILAŞTIRMA!$I$6:$I$746)</f>
        <v>256.5</v>
      </c>
    </row>
    <row r="11" spans="1:16" s="1" customFormat="1" ht="30" x14ac:dyDescent="0.25">
      <c r="A11" s="9">
        <f t="shared" si="1"/>
        <v>9</v>
      </c>
      <c r="B11" s="9" t="s">
        <v>287</v>
      </c>
      <c r="C11" s="9" t="s">
        <v>1511</v>
      </c>
      <c r="D11" s="9" t="s">
        <v>1512</v>
      </c>
      <c r="E11" s="9" t="s">
        <v>1513</v>
      </c>
      <c r="F11" s="9"/>
      <c r="G11" s="9" t="s">
        <v>1514</v>
      </c>
      <c r="H11" s="9" t="s">
        <v>95</v>
      </c>
      <c r="I11" s="9"/>
      <c r="J11" s="9" t="s">
        <v>19</v>
      </c>
      <c r="K11" s="9">
        <v>1</v>
      </c>
      <c r="L11" s="10">
        <v>1077.3</v>
      </c>
      <c r="M11" s="10">
        <f t="shared" si="0"/>
        <v>1292.76</v>
      </c>
      <c r="N11" s="126">
        <v>268</v>
      </c>
      <c r="O11" s="128" t="str">
        <f>LOOKUP(N11,[1]KARŞILAŞTIRMA!$C$6:$C$746,[1]KARŞILAŞTIRMA!$D$6:$D$746)</f>
        <v>Etil Alkol</v>
      </c>
      <c r="P11" s="1">
        <f>LOOKUP(N11,[1]KARŞILAŞTIRMA!$C$6:$C$746,[1]KARŞILAŞTIRMA!$I$6:$I$746)</f>
        <v>1077.3</v>
      </c>
    </row>
    <row r="12" spans="1:16" s="1" customFormat="1" ht="27.75" customHeight="1" x14ac:dyDescent="0.25">
      <c r="A12" s="9">
        <f t="shared" si="1"/>
        <v>10</v>
      </c>
      <c r="B12" s="9" t="s">
        <v>287</v>
      </c>
      <c r="C12" s="9" t="s">
        <v>1515</v>
      </c>
      <c r="D12" s="9" t="s">
        <v>1516</v>
      </c>
      <c r="E12" s="9" t="s">
        <v>1517</v>
      </c>
      <c r="F12" s="9"/>
      <c r="G12" s="9" t="s">
        <v>1518</v>
      </c>
      <c r="H12" s="9" t="s">
        <v>95</v>
      </c>
      <c r="I12" s="9"/>
      <c r="J12" s="9" t="s">
        <v>19</v>
      </c>
      <c r="K12" s="9">
        <v>1</v>
      </c>
      <c r="L12" s="10">
        <v>256.5</v>
      </c>
      <c r="M12" s="10">
        <f t="shared" si="0"/>
        <v>307.8</v>
      </c>
      <c r="N12" s="126">
        <v>143</v>
      </c>
      <c r="O12" s="128" t="str">
        <f>LOOKUP(N12,[1]KARŞILAŞTIRMA!$C$6:$C$746,[1]KARŞILAŞTIRMA!$D$6:$D$746)</f>
        <v>Alkol % Hacmen</v>
      </c>
      <c r="P12" s="1">
        <f>LOOKUP(N12,[1]KARŞILAŞTIRMA!$C$6:$C$746,[1]KARŞILAŞTIRMA!$I$6:$I$746)</f>
        <v>256.5</v>
      </c>
    </row>
    <row r="13" spans="1:16" s="1" customFormat="1" ht="30" x14ac:dyDescent="0.25">
      <c r="A13" s="9">
        <f t="shared" si="1"/>
        <v>11</v>
      </c>
      <c r="B13" s="9" t="s">
        <v>287</v>
      </c>
      <c r="C13" s="9" t="s">
        <v>1519</v>
      </c>
      <c r="D13" s="9" t="s">
        <v>1516</v>
      </c>
      <c r="E13" s="9" t="s">
        <v>1520</v>
      </c>
      <c r="F13" s="9"/>
      <c r="G13" s="9" t="s">
        <v>1521</v>
      </c>
      <c r="H13" s="9" t="s">
        <v>95</v>
      </c>
      <c r="I13" s="9"/>
      <c r="J13" s="9" t="s">
        <v>19</v>
      </c>
      <c r="K13" s="9">
        <v>1</v>
      </c>
      <c r="L13" s="10">
        <v>1077.3</v>
      </c>
      <c r="M13" s="10">
        <f t="shared" si="0"/>
        <v>1292.76</v>
      </c>
      <c r="N13" s="126">
        <v>359</v>
      </c>
      <c r="O13" s="128" t="str">
        <f>LOOKUP(N13,[1]KARŞILAŞTIRMA!$C$6:$C$746,[1]KARŞILAŞTIRMA!$D$6:$D$746)</f>
        <v>Metil Alkol / Uçucu Madde İçeriği / Yüksek Alkoller (Herbiri için)</v>
      </c>
      <c r="P13" s="1">
        <f>LOOKUP(N13,[1]KARŞILAŞTIRMA!$C$6:$C$746,[1]KARŞILAŞTIRMA!$I$6:$I$746)</f>
        <v>1077.3</v>
      </c>
    </row>
    <row r="14" spans="1:16" s="1" customFormat="1" ht="45" x14ac:dyDescent="0.25">
      <c r="A14" s="9">
        <f t="shared" si="1"/>
        <v>12</v>
      </c>
      <c r="B14" s="9" t="s">
        <v>666</v>
      </c>
      <c r="C14" s="9" t="s">
        <v>1522</v>
      </c>
      <c r="D14" s="9" t="s">
        <v>1456</v>
      </c>
      <c r="E14" s="9" t="s">
        <v>1523</v>
      </c>
      <c r="F14" s="9"/>
      <c r="G14" s="9" t="s">
        <v>1524</v>
      </c>
      <c r="H14" s="9" t="s">
        <v>95</v>
      </c>
      <c r="I14" s="9"/>
      <c r="J14" s="9" t="s">
        <v>19</v>
      </c>
      <c r="K14" s="9">
        <v>1</v>
      </c>
      <c r="L14" s="10">
        <v>329.4</v>
      </c>
      <c r="M14" s="10">
        <f t="shared" si="0"/>
        <v>395.28</v>
      </c>
      <c r="N14" s="126">
        <v>204</v>
      </c>
      <c r="O14" s="128" t="str">
        <f>LOOKUP(N14,[1]KARŞILAŞTIRMA!$C$6:$C$746,[1]KARŞILAŞTIRMA!$D$6:$D$746)</f>
        <v>Asit Sayısı / Serbest Yağ Asitliği (FFA)</v>
      </c>
      <c r="P14" s="1">
        <f>LOOKUP(N14,[1]KARŞILAŞTIRMA!$C$6:$C$746,[1]KARŞILAŞTIRMA!$I$6:$I$746)</f>
        <v>329.4</v>
      </c>
    </row>
    <row r="15" spans="1:16" s="1" customFormat="1" ht="60" x14ac:dyDescent="0.25">
      <c r="A15" s="9">
        <f t="shared" si="1"/>
        <v>13</v>
      </c>
      <c r="B15" s="9" t="s">
        <v>1525</v>
      </c>
      <c r="C15" s="9" t="s">
        <v>1525</v>
      </c>
      <c r="D15" s="9" t="s">
        <v>1526</v>
      </c>
      <c r="E15" s="9" t="s">
        <v>1527</v>
      </c>
      <c r="F15" s="9"/>
      <c r="G15" s="9" t="s">
        <v>1528</v>
      </c>
      <c r="H15" s="9" t="s">
        <v>95</v>
      </c>
      <c r="I15" s="9"/>
      <c r="J15" s="9" t="s">
        <v>19</v>
      </c>
      <c r="K15" s="9">
        <v>2</v>
      </c>
      <c r="L15" s="10">
        <v>467.1</v>
      </c>
      <c r="M15" s="10">
        <f t="shared" si="0"/>
        <v>560.52</v>
      </c>
      <c r="N15" s="126">
        <v>237</v>
      </c>
      <c r="O15" s="128" t="str">
        <f>LOOKUP(N15,[1]KARŞILAŞTIRMA!$C$6:$C$746,[1]KARŞILAŞTIRMA!$D$6:$D$746)</f>
        <v>Çözünmeyen Safsızlıklar</v>
      </c>
      <c r="P15" s="1">
        <f>LOOKUP(N15,[1]KARŞILAŞTIRMA!$C$6:$C$746,[1]KARŞILAŞTIRMA!$I$6:$I$746)</f>
        <v>467.1</v>
      </c>
    </row>
    <row r="16" spans="1:16" s="1" customFormat="1" ht="30" x14ac:dyDescent="0.25">
      <c r="A16" s="9">
        <f t="shared" si="1"/>
        <v>14</v>
      </c>
      <c r="B16" s="9" t="s">
        <v>1529</v>
      </c>
      <c r="C16" s="9" t="s">
        <v>1529</v>
      </c>
      <c r="D16" s="9" t="s">
        <v>1530</v>
      </c>
      <c r="E16" s="9" t="s">
        <v>1531</v>
      </c>
      <c r="F16" s="9"/>
      <c r="G16" s="9" t="s">
        <v>1532</v>
      </c>
      <c r="H16" s="9" t="s">
        <v>95</v>
      </c>
      <c r="I16" s="9"/>
      <c r="J16" s="9" t="s">
        <v>284</v>
      </c>
      <c r="K16" s="9">
        <v>2</v>
      </c>
      <c r="L16" s="10">
        <v>183.6</v>
      </c>
      <c r="M16" s="10">
        <f t="shared" si="0"/>
        <v>220.32</v>
      </c>
      <c r="N16" s="126">
        <v>61</v>
      </c>
      <c r="O16" s="128" t="str">
        <f>LOOKUP(N16,[1]KARŞILAŞTIRMA!$C$6:$C$746,[1]KARŞILAŞTIRMA!$D$6:$D$746)</f>
        <v xml:space="preserve">Erime (Kayma) Noktası </v>
      </c>
      <c r="P16" s="1">
        <f>LOOKUP(N16,[1]KARŞILAŞTIRMA!$C$6:$C$746,[1]KARŞILAŞTIRMA!$I$6:$I$746)</f>
        <v>183.6</v>
      </c>
    </row>
    <row r="17" spans="1:16" s="1" customFormat="1" ht="30" x14ac:dyDescent="0.25">
      <c r="A17" s="9">
        <f t="shared" si="1"/>
        <v>15</v>
      </c>
      <c r="B17" s="9" t="s">
        <v>1533</v>
      </c>
      <c r="C17" s="9" t="s">
        <v>1533</v>
      </c>
      <c r="D17" s="9" t="s">
        <v>1534</v>
      </c>
      <c r="E17" s="9" t="s">
        <v>1535</v>
      </c>
      <c r="F17" s="9"/>
      <c r="G17" s="9" t="s">
        <v>1536</v>
      </c>
      <c r="H17" s="9" t="s">
        <v>95</v>
      </c>
      <c r="I17" s="9"/>
      <c r="J17" s="9" t="s">
        <v>19</v>
      </c>
      <c r="K17" s="9">
        <v>2</v>
      </c>
      <c r="L17" s="10">
        <v>2082</v>
      </c>
      <c r="M17" s="10">
        <f t="shared" si="0"/>
        <v>2498.4</v>
      </c>
      <c r="N17" s="126">
        <v>132</v>
      </c>
      <c r="O17" s="128" t="str">
        <f>LOOKUP(N17,[1]KARŞILAŞTIRMA!$C$6:$C$746,[1]KARŞILAŞTIRMA!$D$6:$D$746)</f>
        <v>2- Gliseril Monopalmitat Yüzde Miktarının</v>
      </c>
      <c r="P17" s="1">
        <f>LOOKUP(N17,[1]KARŞILAŞTIRMA!$C$6:$C$746,[1]KARŞILAŞTIRMA!$I$6:$I$746)</f>
        <v>2082</v>
      </c>
    </row>
    <row r="18" spans="1:16" s="1" customFormat="1" ht="30" customHeight="1" x14ac:dyDescent="0.25">
      <c r="A18" s="9">
        <f t="shared" si="1"/>
        <v>16</v>
      </c>
      <c r="B18" s="9" t="s">
        <v>1537</v>
      </c>
      <c r="C18" s="9" t="s">
        <v>1538</v>
      </c>
      <c r="D18" s="9" t="s">
        <v>1539</v>
      </c>
      <c r="E18" s="9" t="s">
        <v>1535</v>
      </c>
      <c r="F18" s="9"/>
      <c r="G18" s="9" t="s">
        <v>1540</v>
      </c>
      <c r="H18" s="9" t="s">
        <v>95</v>
      </c>
      <c r="I18" s="9"/>
      <c r="J18" s="9" t="s">
        <v>19</v>
      </c>
      <c r="K18" s="9">
        <v>1</v>
      </c>
      <c r="L18" s="10">
        <v>467.1</v>
      </c>
      <c r="M18" s="10">
        <f t="shared" si="0"/>
        <v>560.52</v>
      </c>
      <c r="N18" s="126">
        <v>496</v>
      </c>
      <c r="O18" s="128" t="str">
        <f>LOOKUP(N18,[1]KARŞILAŞTIRMA!$C$6:$C$746,[1]KARŞILAŞTIRMA!$D$6:$D$746)</f>
        <v>UV’ de Özgül Absorbans</v>
      </c>
      <c r="P18" s="1">
        <f>LOOKUP(N18,[1]KARŞILAŞTIRMA!$C$6:$C$746,[1]KARŞILAŞTIRMA!$I$6:$I$746)</f>
        <v>467.1</v>
      </c>
    </row>
    <row r="19" spans="1:16" s="1" customFormat="1" ht="30" x14ac:dyDescent="0.25">
      <c r="A19" s="9">
        <f t="shared" si="1"/>
        <v>17</v>
      </c>
      <c r="B19" s="9" t="s">
        <v>1541</v>
      </c>
      <c r="C19" s="9" t="s">
        <v>1542</v>
      </c>
      <c r="D19" s="9" t="s">
        <v>1534</v>
      </c>
      <c r="E19" s="9" t="s">
        <v>1543</v>
      </c>
      <c r="F19" s="9"/>
      <c r="G19" s="9" t="s">
        <v>1544</v>
      </c>
      <c r="H19" s="9" t="s">
        <v>95</v>
      </c>
      <c r="I19" s="9"/>
      <c r="J19" s="9" t="s">
        <v>19</v>
      </c>
      <c r="K19" s="9">
        <v>2</v>
      </c>
      <c r="L19" s="10">
        <v>2050</v>
      </c>
      <c r="M19" s="10">
        <f t="shared" si="0"/>
        <v>2460</v>
      </c>
      <c r="N19" s="126">
        <v>426</v>
      </c>
      <c r="O19" s="128" t="str">
        <f>LOOKUP(N19,[1]KARŞILAŞTIRMA!$C$6:$C$746,[1]KARŞILAŞTIRMA!$D$6:$D$746)</f>
        <v>Rafine Bitkisel Yağ Tespiti (Stigmastadien)</v>
      </c>
      <c r="P19" s="1">
        <f>LOOKUP(N19,[1]KARŞILAŞTIRMA!$C$6:$C$746,[1]KARŞILAŞTIRMA!$I$6:$I$746)</f>
        <v>2050</v>
      </c>
    </row>
    <row r="20" spans="1:16" s="1" customFormat="1" ht="30" x14ac:dyDescent="0.25">
      <c r="A20" s="9">
        <f t="shared" si="1"/>
        <v>18</v>
      </c>
      <c r="B20" s="9" t="s">
        <v>545</v>
      </c>
      <c r="C20" s="9" t="s">
        <v>1545</v>
      </c>
      <c r="D20" s="9" t="s">
        <v>1546</v>
      </c>
      <c r="E20" s="9" t="s">
        <v>1484</v>
      </c>
      <c r="F20" s="9"/>
      <c r="G20" s="9" t="s">
        <v>1547</v>
      </c>
      <c r="H20" s="9" t="s">
        <v>95</v>
      </c>
      <c r="I20" s="9"/>
      <c r="J20" s="9" t="s">
        <v>19</v>
      </c>
      <c r="K20" s="9">
        <v>2</v>
      </c>
      <c r="L20" s="10">
        <v>239.4</v>
      </c>
      <c r="M20" s="10">
        <f t="shared" si="0"/>
        <v>287.27999999999997</v>
      </c>
      <c r="N20" s="126">
        <v>111</v>
      </c>
      <c r="O20" s="128" t="str">
        <f>LOOKUP(N20,[1]KARŞILAŞTIRMA!$C$6:$C$746,[1]KARŞILAŞTIRMA!$D$6:$D$746)</f>
        <v>Rutubet (Kurumadde)</v>
      </c>
      <c r="P20" s="1">
        <f>LOOKUP(N20,[1]KARŞILAŞTIRMA!$C$6:$C$746,[1]KARŞILAŞTIRMA!$I$6:$I$746)</f>
        <v>239.4</v>
      </c>
    </row>
    <row r="21" spans="1:16" s="1" customFormat="1" ht="30" x14ac:dyDescent="0.25">
      <c r="A21" s="9">
        <f t="shared" si="1"/>
        <v>19</v>
      </c>
      <c r="B21" s="9" t="s">
        <v>1548</v>
      </c>
      <c r="C21" s="9" t="s">
        <v>1548</v>
      </c>
      <c r="D21" s="9" t="s">
        <v>1549</v>
      </c>
      <c r="E21" s="9" t="s">
        <v>1484</v>
      </c>
      <c r="F21" s="9"/>
      <c r="G21" s="9" t="s">
        <v>1550</v>
      </c>
      <c r="H21" s="9" t="s">
        <v>95</v>
      </c>
      <c r="I21" s="9"/>
      <c r="J21" s="9" t="s">
        <v>19</v>
      </c>
      <c r="K21" s="9">
        <v>1</v>
      </c>
      <c r="L21" s="10">
        <v>329.4</v>
      </c>
      <c r="M21" s="10">
        <f t="shared" si="0"/>
        <v>395.28</v>
      </c>
      <c r="N21" s="126">
        <v>428</v>
      </c>
      <c r="O21" s="128" t="str">
        <f>LOOKUP(N21,[1]KARŞILAŞTIRMA!$C$6:$C$746,[1]KARŞILAŞTIRMA!$D$6:$D$746)</f>
        <v xml:space="preserve">Sabun Miktarı </v>
      </c>
      <c r="P21" s="1">
        <f>LOOKUP(N21,[1]KARŞILAŞTIRMA!$C$6:$C$746,[1]KARŞILAŞTIRMA!$I$6:$I$746)</f>
        <v>329.4</v>
      </c>
    </row>
    <row r="22" spans="1:16" s="1" customFormat="1" ht="30" x14ac:dyDescent="0.25">
      <c r="A22" s="9">
        <f t="shared" si="1"/>
        <v>20</v>
      </c>
      <c r="B22" s="9" t="s">
        <v>1551</v>
      </c>
      <c r="C22" s="9" t="s">
        <v>1551</v>
      </c>
      <c r="D22" s="9" t="s">
        <v>1552</v>
      </c>
      <c r="E22" s="9" t="s">
        <v>1484</v>
      </c>
      <c r="F22" s="9"/>
      <c r="G22" s="9" t="s">
        <v>1553</v>
      </c>
      <c r="H22" s="9" t="s">
        <v>95</v>
      </c>
      <c r="I22" s="9"/>
      <c r="J22" s="9" t="s">
        <v>19</v>
      </c>
      <c r="K22" s="9"/>
      <c r="L22" s="10">
        <v>329.4</v>
      </c>
      <c r="M22" s="10">
        <f t="shared" si="0"/>
        <v>395.28</v>
      </c>
      <c r="N22" s="126">
        <v>430</v>
      </c>
      <c r="O22" s="128" t="str">
        <f>LOOKUP(N22,[1]KARŞILAŞTIRMA!$C$6:$C$746,[1]KARŞILAŞTIRMA!$D$6:$D$746)</f>
        <v>Sabunlaşmayan Madde</v>
      </c>
      <c r="P22" s="1">
        <f>LOOKUP(N22,[1]KARŞILAŞTIRMA!$C$6:$C$746,[1]KARŞILAŞTIRMA!$I$6:$I$746)</f>
        <v>329.4</v>
      </c>
    </row>
    <row r="23" spans="1:16" s="1" customFormat="1" ht="75" x14ac:dyDescent="0.25">
      <c r="A23" s="9">
        <f t="shared" si="1"/>
        <v>21</v>
      </c>
      <c r="B23" s="9" t="s">
        <v>1554</v>
      </c>
      <c r="C23" s="9" t="s">
        <v>1554</v>
      </c>
      <c r="D23" s="9" t="s">
        <v>1456</v>
      </c>
      <c r="E23" s="9" t="s">
        <v>1555</v>
      </c>
      <c r="F23" s="9"/>
      <c r="G23" s="9" t="s">
        <v>1500</v>
      </c>
      <c r="H23" s="9" t="s">
        <v>95</v>
      </c>
      <c r="I23" s="9"/>
      <c r="J23" s="9" t="s">
        <v>1506</v>
      </c>
      <c r="K23" s="9">
        <v>1</v>
      </c>
      <c r="L23" s="10">
        <v>329.4</v>
      </c>
      <c r="M23" s="10">
        <f t="shared" si="0"/>
        <v>395.28</v>
      </c>
      <c r="N23" s="126">
        <v>204</v>
      </c>
      <c r="O23" s="128" t="str">
        <f>LOOKUP(N23,[1]KARŞILAŞTIRMA!$C$6:$C$746,[1]KARŞILAŞTIRMA!$D$6:$D$746)</f>
        <v>Asit Sayısı / Serbest Yağ Asitliği (FFA)</v>
      </c>
      <c r="P23" s="1">
        <f>LOOKUP(N23,[1]KARŞILAŞTIRMA!$C$6:$C$746,[1]KARŞILAŞTIRMA!$I$6:$I$746)</f>
        <v>329.4</v>
      </c>
    </row>
    <row r="24" spans="1:16" s="1" customFormat="1" ht="20.25" customHeight="1" x14ac:dyDescent="0.25">
      <c r="A24" s="9">
        <f t="shared" si="1"/>
        <v>22</v>
      </c>
      <c r="B24" s="9" t="s">
        <v>1062</v>
      </c>
      <c r="C24" s="9" t="s">
        <v>1062</v>
      </c>
      <c r="D24" s="9" t="s">
        <v>1534</v>
      </c>
      <c r="E24" s="9" t="s">
        <v>1484</v>
      </c>
      <c r="F24" s="9"/>
      <c r="G24" s="9" t="s">
        <v>1556</v>
      </c>
      <c r="H24" s="9" t="s">
        <v>95</v>
      </c>
      <c r="I24" s="9"/>
      <c r="J24" s="9" t="s">
        <v>19</v>
      </c>
      <c r="K24" s="9">
        <v>3</v>
      </c>
      <c r="L24" s="10">
        <v>1200</v>
      </c>
      <c r="M24" s="10">
        <f t="shared" si="0"/>
        <v>1440</v>
      </c>
      <c r="N24" s="126">
        <v>450</v>
      </c>
      <c r="O24" s="128" t="str">
        <f>LOOKUP(N24,[1]KARŞILAŞTIRMA!$C$6:$C$746,[1]KARŞILAŞTIRMA!$D$6:$D$746)</f>
        <v>Sterol Kompozisyonu 
(Steroller, Eritrodiol, Uvaol vb.)</v>
      </c>
      <c r="P24" s="1">
        <f>LOOKUP(N24,[1]KARŞILAŞTIRMA!$C$6:$C$746,[1]KARŞILAŞTIRMA!$I$6:$I$746)</f>
        <v>1200</v>
      </c>
    </row>
    <row r="25" spans="1:16" s="1" customFormat="1" ht="30" x14ac:dyDescent="0.25">
      <c r="A25" s="9">
        <f t="shared" si="1"/>
        <v>23</v>
      </c>
      <c r="B25" s="9" t="s">
        <v>1557</v>
      </c>
      <c r="C25" s="9" t="s">
        <v>1558</v>
      </c>
      <c r="D25" s="9" t="s">
        <v>1534</v>
      </c>
      <c r="E25" s="9" t="s">
        <v>1535</v>
      </c>
      <c r="F25" s="9"/>
      <c r="G25" s="9" t="s">
        <v>1559</v>
      </c>
      <c r="H25" s="9" t="s">
        <v>95</v>
      </c>
      <c r="I25" s="9"/>
      <c r="J25" s="9" t="s">
        <v>19</v>
      </c>
      <c r="K25" s="9">
        <v>2</v>
      </c>
      <c r="L25" s="10">
        <v>1260</v>
      </c>
      <c r="M25" s="10">
        <f t="shared" si="0"/>
        <v>1512</v>
      </c>
      <c r="N25" s="126">
        <v>468</v>
      </c>
      <c r="O25" s="128" t="str">
        <f>LOOKUP(N25,[1]KARŞILAŞTIRMA!$C$6:$C$746,[1]KARŞILAŞTIRMA!$D$6:$D$746)</f>
        <v>Tohum Yağlarının Tespiti (ECN42 Farkı) 
(yağ asitleri kompozisyonu hariç)</v>
      </c>
      <c r="P25" s="1">
        <f>LOOKUP(N25,[1]KARŞILAŞTIRMA!$C$6:$C$746,[1]KARŞILAŞTIRMA!$I$6:$I$746)</f>
        <v>1260</v>
      </c>
    </row>
    <row r="26" spans="1:16" s="1" customFormat="1" ht="30" x14ac:dyDescent="0.25">
      <c r="A26" s="9">
        <f t="shared" si="1"/>
        <v>24</v>
      </c>
      <c r="B26" s="9" t="s">
        <v>1560</v>
      </c>
      <c r="C26" s="9" t="s">
        <v>1561</v>
      </c>
      <c r="D26" s="9" t="s">
        <v>1534</v>
      </c>
      <c r="E26" s="9" t="s">
        <v>1543</v>
      </c>
      <c r="F26" s="9"/>
      <c r="G26" s="9" t="s">
        <v>1562</v>
      </c>
      <c r="H26" s="9" t="s">
        <v>95</v>
      </c>
      <c r="I26" s="9"/>
      <c r="J26" s="9" t="s">
        <v>19</v>
      </c>
      <c r="K26" s="9">
        <v>2</v>
      </c>
      <c r="L26" s="10">
        <v>1800</v>
      </c>
      <c r="M26" s="10">
        <f t="shared" si="0"/>
        <v>2160</v>
      </c>
      <c r="N26" s="126">
        <v>510</v>
      </c>
      <c r="O26" s="128" t="str">
        <f>LOOKUP(N26,[1]KARŞILAŞTIRMA!$C$6:$C$746,[1]KARŞILAŞTIRMA!$D$6:$D$746)</f>
        <v>Yağ Asidi Esterleri (Etil ve Metil Esterleri, FAEE, FAME, ∑(FAME+FAEE), Vaks/Mumsu Maddeler vb.)</v>
      </c>
      <c r="P26" s="1">
        <f>LOOKUP(N26,[1]KARŞILAŞTIRMA!$C$6:$C$746,[1]KARŞILAŞTIRMA!$I$6:$I$746)</f>
        <v>1800</v>
      </c>
    </row>
    <row r="27" spans="1:16" s="1" customFormat="1" ht="45" x14ac:dyDescent="0.25">
      <c r="A27" s="9">
        <f t="shared" si="1"/>
        <v>25</v>
      </c>
      <c r="B27" s="9" t="s">
        <v>1560</v>
      </c>
      <c r="C27" s="9" t="s">
        <v>1563</v>
      </c>
      <c r="D27" s="9" t="s">
        <v>1534</v>
      </c>
      <c r="E27" s="9" t="s">
        <v>1535</v>
      </c>
      <c r="F27" s="9"/>
      <c r="G27" s="9" t="s">
        <v>1564</v>
      </c>
      <c r="H27" s="9" t="s">
        <v>95</v>
      </c>
      <c r="I27" s="9"/>
      <c r="J27" s="9" t="s">
        <v>19</v>
      </c>
      <c r="K27" s="9">
        <v>2</v>
      </c>
      <c r="L27" s="10">
        <v>1800</v>
      </c>
      <c r="M27" s="10">
        <f t="shared" si="0"/>
        <v>2160</v>
      </c>
      <c r="N27" s="126">
        <v>510</v>
      </c>
      <c r="O27" s="128" t="str">
        <f>LOOKUP(N27,[1]KARŞILAŞTIRMA!$C$6:$C$746,[1]KARŞILAŞTIRMA!$D$6:$D$746)</f>
        <v>Yağ Asidi Esterleri (Etil ve Metil Esterleri, FAEE, FAME, ∑(FAME+FAEE), Vaks/Mumsu Maddeler vb.)</v>
      </c>
      <c r="P27" s="1">
        <f>LOOKUP(N27,[1]KARŞILAŞTIRMA!$C$6:$C$746,[1]KARŞILAŞTIRMA!$I$6:$I$746)</f>
        <v>1800</v>
      </c>
    </row>
    <row r="28" spans="1:16" s="1" customFormat="1" ht="30" x14ac:dyDescent="0.25">
      <c r="A28" s="9">
        <f t="shared" si="1"/>
        <v>26</v>
      </c>
      <c r="B28" s="9" t="s">
        <v>1481</v>
      </c>
      <c r="C28" s="9" t="s">
        <v>1482</v>
      </c>
      <c r="D28" s="9" t="s">
        <v>1483</v>
      </c>
      <c r="E28" s="9" t="s">
        <v>1555</v>
      </c>
      <c r="F28" s="9"/>
      <c r="G28" s="9" t="s">
        <v>1485</v>
      </c>
      <c r="H28" s="9" t="s">
        <v>95</v>
      </c>
      <c r="I28" s="9"/>
      <c r="J28" s="9" t="s">
        <v>1506</v>
      </c>
      <c r="K28" s="9">
        <v>1</v>
      </c>
      <c r="L28" s="10">
        <v>1400</v>
      </c>
      <c r="M28" s="10">
        <f t="shared" si="0"/>
        <v>1680</v>
      </c>
      <c r="N28" s="126">
        <v>485</v>
      </c>
      <c r="O28" s="128" t="str">
        <f>LOOKUP(N28,[1]KARŞILAŞTIRMA!$C$6:$C$746,[1]KARŞILAŞTIRMA!$D$6:$D$746)</f>
        <v>Yağ Asitleri Kompozisyonu (Trans Yağ Asitleri Dahil)</v>
      </c>
      <c r="P28" s="1">
        <f>LOOKUP(N28,[1]KARŞILAŞTIRMA!$C$6:$C$746,[1]KARŞILAŞTIRMA!$I$6:$I$746)</f>
        <v>1400</v>
      </c>
    </row>
    <row r="29" spans="1:16" s="1" customFormat="1" ht="30" x14ac:dyDescent="0.25">
      <c r="A29" s="9">
        <f t="shared" si="1"/>
        <v>27</v>
      </c>
      <c r="B29" s="9" t="s">
        <v>1481</v>
      </c>
      <c r="C29" s="9" t="s">
        <v>1565</v>
      </c>
      <c r="D29" s="9" t="s">
        <v>1483</v>
      </c>
      <c r="E29" s="9" t="s">
        <v>1555</v>
      </c>
      <c r="F29" s="9"/>
      <c r="G29" s="9" t="s">
        <v>1566</v>
      </c>
      <c r="H29" s="9" t="s">
        <v>95</v>
      </c>
      <c r="I29" s="9"/>
      <c r="J29" s="9" t="s">
        <v>1506</v>
      </c>
      <c r="K29" s="9">
        <v>2</v>
      </c>
      <c r="L29" s="10">
        <v>1400</v>
      </c>
      <c r="M29" s="10">
        <f t="shared" si="0"/>
        <v>1680</v>
      </c>
      <c r="N29" s="126">
        <v>485</v>
      </c>
      <c r="O29" s="128" t="str">
        <f>LOOKUP(N29,[1]KARŞILAŞTIRMA!$C$6:$C$746,[1]KARŞILAŞTIRMA!$D$6:$D$746)</f>
        <v>Yağ Asitleri Kompozisyonu (Trans Yağ Asitleri Dahil)</v>
      </c>
      <c r="P29" s="1">
        <f>LOOKUP(N29,[1]KARŞILAŞTIRMA!$C$6:$C$746,[1]KARŞILAŞTIRMA!$I$6:$I$746)</f>
        <v>1400</v>
      </c>
    </row>
    <row r="30" spans="1:16" s="1" customFormat="1" ht="30" x14ac:dyDescent="0.25">
      <c r="A30" s="9">
        <f t="shared" si="1"/>
        <v>28</v>
      </c>
      <c r="B30" s="9" t="s">
        <v>1278</v>
      </c>
      <c r="C30" s="9" t="s">
        <v>1567</v>
      </c>
      <c r="D30" s="9" t="s">
        <v>1568</v>
      </c>
      <c r="E30" s="9" t="s">
        <v>1569</v>
      </c>
      <c r="F30" s="9"/>
      <c r="G30" s="9" t="s">
        <v>1570</v>
      </c>
      <c r="H30" s="9" t="s">
        <v>95</v>
      </c>
      <c r="I30" s="9"/>
      <c r="J30" s="9" t="s">
        <v>1506</v>
      </c>
      <c r="K30" s="9">
        <v>1</v>
      </c>
      <c r="L30" s="10">
        <v>1509.3</v>
      </c>
      <c r="M30" s="10">
        <f t="shared" si="0"/>
        <v>1811.1599999999999</v>
      </c>
      <c r="N30" s="126">
        <v>217</v>
      </c>
      <c r="O30" s="128" t="str">
        <f>LOOKUP(N30,[1]KARŞILAŞTIRMA!$C$6:$C$746,[1]KARŞILAŞTIRMA!$D$6:$D$746)</f>
        <v>Bitkisel Yağ Aranması</v>
      </c>
      <c r="P30" s="1">
        <f>LOOKUP(N30,[1]KARŞILAŞTIRMA!$C$6:$C$746,[1]KARŞILAŞTIRMA!$I$6:$I$746)</f>
        <v>1509.3</v>
      </c>
    </row>
    <row r="31" spans="1:16" s="1" customFormat="1" ht="20.25" customHeight="1" x14ac:dyDescent="0.25">
      <c r="A31" s="9">
        <f t="shared" si="1"/>
        <v>29</v>
      </c>
      <c r="B31" s="9" t="s">
        <v>1278</v>
      </c>
      <c r="C31" s="9" t="s">
        <v>1571</v>
      </c>
      <c r="D31" s="9" t="s">
        <v>1572</v>
      </c>
      <c r="E31" s="9" t="s">
        <v>1573</v>
      </c>
      <c r="F31" s="9"/>
      <c r="G31" s="9" t="s">
        <v>1574</v>
      </c>
      <c r="H31" s="9" t="s">
        <v>95</v>
      </c>
      <c r="I31" s="9"/>
      <c r="J31" s="9" t="s">
        <v>694</v>
      </c>
      <c r="K31" s="9">
        <v>1</v>
      </c>
      <c r="L31" s="10">
        <v>1368.9</v>
      </c>
      <c r="M31" s="10">
        <f t="shared" si="0"/>
        <v>1642.68</v>
      </c>
      <c r="N31" s="126">
        <v>514</v>
      </c>
      <c r="O31" s="128" t="str">
        <f>LOOKUP(N31,[1]KARŞILAŞTIRMA!$C$6:$C$746,[1]KARŞILAŞTIRMA!$D$6:$D$746)</f>
        <v>Yağ Çeşidi</v>
      </c>
      <c r="P31" s="1">
        <f>LOOKUP(N31,[1]KARŞILAŞTIRMA!$C$6:$C$746,[1]KARŞILAŞTIRMA!$I$6:$I$746)</f>
        <v>1368.9</v>
      </c>
    </row>
    <row r="32" spans="1:16" ht="30" x14ac:dyDescent="0.25">
      <c r="A32" s="9">
        <f t="shared" si="1"/>
        <v>30</v>
      </c>
      <c r="B32" s="9" t="s">
        <v>1575</v>
      </c>
      <c r="C32" s="9" t="s">
        <v>1575</v>
      </c>
      <c r="D32" s="9" t="s">
        <v>1483</v>
      </c>
      <c r="E32" s="9" t="s">
        <v>1543</v>
      </c>
      <c r="F32" s="9"/>
      <c r="G32" s="9"/>
      <c r="H32" s="9" t="s">
        <v>95</v>
      </c>
      <c r="I32" s="9"/>
      <c r="J32" s="9" t="s">
        <v>19</v>
      </c>
      <c r="K32" s="9">
        <v>1</v>
      </c>
      <c r="L32" s="10">
        <v>1350</v>
      </c>
      <c r="M32" s="10">
        <f t="shared" si="0"/>
        <v>1620</v>
      </c>
      <c r="N32" s="126">
        <v>452</v>
      </c>
      <c r="O32" s="128" t="str">
        <f>LOOKUP(N32,[1]KARŞILAŞTIRMA!$C$6:$C$746,[1]KARŞILAŞTIRMA!$D$6:$D$746)</f>
        <v xml:space="preserve">Squalen </v>
      </c>
      <c r="P32" s="1">
        <f>LOOKUP(N32,[1]KARŞILAŞTIRMA!$C$6:$C$746,[1]KARŞILAŞTIRMA!$I$6:$I$746)</f>
        <v>1350</v>
      </c>
    </row>
    <row r="33" spans="1:17" ht="39" customHeight="1" x14ac:dyDescent="0.25">
      <c r="A33" s="9">
        <f t="shared" si="1"/>
        <v>31</v>
      </c>
      <c r="B33" s="9" t="s">
        <v>1576</v>
      </c>
      <c r="C33" s="9" t="s">
        <v>1577</v>
      </c>
      <c r="D33" s="9" t="s">
        <v>1578</v>
      </c>
      <c r="E33" s="9" t="s">
        <v>1543</v>
      </c>
      <c r="F33" s="9"/>
      <c r="G33" s="9"/>
      <c r="H33" s="9" t="s">
        <v>95</v>
      </c>
      <c r="I33" s="9"/>
      <c r="J33" s="9" t="s">
        <v>19</v>
      </c>
      <c r="K33" s="9">
        <v>1</v>
      </c>
      <c r="L33" s="10">
        <v>1012.5</v>
      </c>
      <c r="M33" s="10">
        <f t="shared" si="0"/>
        <v>1215</v>
      </c>
      <c r="N33" s="126">
        <v>471</v>
      </c>
      <c r="O33" s="128" t="str">
        <f>LOOKUP(N33,[1]KARŞILAŞTIRMA!$C$6:$C$746,[1]KARŞILAŞTIRMA!$D$6:$D$746)</f>
        <v xml:space="preserve">Toplam Biofenol (Tyrosol cinsinden) </v>
      </c>
      <c r="P33" s="1">
        <f>LOOKUP(N33,[1]KARŞILAŞTIRMA!$C$6:$C$746,[1]KARŞILAŞTIRMA!$I$6:$I$746)</f>
        <v>1012.5</v>
      </c>
    </row>
    <row r="34" spans="1:17" ht="38.25" customHeight="1" x14ac:dyDescent="0.25">
      <c r="A34" s="9">
        <f t="shared" si="1"/>
        <v>32</v>
      </c>
      <c r="B34" s="9" t="s">
        <v>1579</v>
      </c>
      <c r="C34" s="9" t="s">
        <v>1580</v>
      </c>
      <c r="D34" s="9" t="s">
        <v>1581</v>
      </c>
      <c r="E34" s="9" t="s">
        <v>1520</v>
      </c>
      <c r="F34" s="9"/>
      <c r="G34" s="9"/>
      <c r="H34" s="9" t="s">
        <v>95</v>
      </c>
      <c r="I34" s="9"/>
      <c r="J34" s="9" t="s">
        <v>19</v>
      </c>
      <c r="K34" s="9">
        <v>1</v>
      </c>
      <c r="L34" s="10">
        <v>1077.3</v>
      </c>
      <c r="M34" s="10">
        <f t="shared" si="0"/>
        <v>1292.76</v>
      </c>
      <c r="N34" s="126">
        <v>465</v>
      </c>
      <c r="O34" s="128" t="str">
        <f>LOOKUP(N34,[1]KARŞILAŞTIRMA!$C$6:$C$746,[1]KARŞILAŞTIRMA!$D$6:$D$746)</f>
        <v>Tersiyer Bütil Alkol</v>
      </c>
      <c r="P34" s="1">
        <f>LOOKUP(N34,[1]KARŞILAŞTIRMA!$C$6:$C$746,[1]KARŞILAŞTIRMA!$I$6:$I$746)</f>
        <v>1077.3</v>
      </c>
    </row>
    <row r="35" spans="1:17" ht="68.25" customHeight="1" x14ac:dyDescent="0.25">
      <c r="A35" s="9">
        <f t="shared" si="1"/>
        <v>33</v>
      </c>
      <c r="B35" s="9" t="s">
        <v>1582</v>
      </c>
      <c r="C35" s="9" t="s">
        <v>1583</v>
      </c>
      <c r="D35" s="9" t="s">
        <v>1584</v>
      </c>
      <c r="E35" s="9" t="s">
        <v>1484</v>
      </c>
      <c r="F35" s="9"/>
      <c r="G35" s="9"/>
      <c r="H35" s="9" t="s">
        <v>95</v>
      </c>
      <c r="I35" s="9"/>
      <c r="J35" s="9" t="s">
        <v>19</v>
      </c>
      <c r="K35" s="9">
        <v>5</v>
      </c>
      <c r="L35" s="10">
        <v>933</v>
      </c>
      <c r="M35" s="10">
        <f t="shared" si="0"/>
        <v>1119.5999999999999</v>
      </c>
      <c r="N35" s="126">
        <v>375</v>
      </c>
      <c r="O35" s="128" t="str">
        <f>LOOKUP(N35,[1]KARŞILAŞTIRMA!$C$6:$C$746,[1]KARŞILAŞTIRMA!$D$6:$D$746)</f>
        <v>Oksidatif Stabilite/Raf Ömrü</v>
      </c>
      <c r="P35" s="1">
        <f>LOOKUP(N35,[1]KARŞILAŞTIRMA!$C$6:$C$746,[1]KARŞILAŞTIRMA!$I$6:$I$746)</f>
        <v>933</v>
      </c>
    </row>
    <row r="36" spans="1:17" s="1" customFormat="1" ht="30" customHeight="1" x14ac:dyDescent="0.25">
      <c r="A36" s="116"/>
      <c r="B36" s="141" t="s">
        <v>1629</v>
      </c>
      <c r="C36" s="141"/>
      <c r="D36" s="141"/>
      <c r="E36" s="141"/>
      <c r="F36" s="141"/>
      <c r="G36" s="141"/>
      <c r="H36" s="141"/>
      <c r="I36" s="141"/>
      <c r="J36" s="141"/>
      <c r="K36" s="137"/>
      <c r="L36" s="137"/>
      <c r="M36" s="137"/>
      <c r="N36" s="36"/>
      <c r="O36" s="11"/>
      <c r="P36" s="121"/>
      <c r="Q36" s="121"/>
    </row>
  </sheetData>
  <autoFilter ref="B2:M2"/>
  <mergeCells count="2">
    <mergeCell ref="A1:M1"/>
    <mergeCell ref="B36:J36"/>
  </mergeCells>
  <conditionalFormatting sqref="A3:K23 A25:K35 A24:C24 E24:K24">
    <cfRule type="expression" dxfId="3" priority="4">
      <formula>ISODD($A3)=TRUE</formula>
    </cfRule>
  </conditionalFormatting>
  <conditionalFormatting sqref="L3:M34 M35">
    <cfRule type="expression" dxfId="2" priority="3">
      <formula>ISODD($A3)=TRUE</formula>
    </cfRule>
  </conditionalFormatting>
  <conditionalFormatting sqref="L35">
    <cfRule type="expression" dxfId="1" priority="2">
      <formula>ISODD($A35)=TRUE</formula>
    </cfRule>
  </conditionalFormatting>
  <conditionalFormatting sqref="D24">
    <cfRule type="expression" dxfId="0" priority="1">
      <formula>ISODD($A24)=TRUE</formula>
    </cfRule>
  </conditionalFormatting>
  <hyperlinks>
    <hyperlink ref="G9" r:id="rId1" display="YTB-TL-01"/>
    <hyperlink ref="G10" r:id="rId2" display="YTB-TL-06"/>
    <hyperlink ref="G14" r:id="rId3" display="YTB-TL-03"/>
    <hyperlink ref="G15" r:id="rId4" display="YTB-TL-03"/>
    <hyperlink ref="G16" r:id="rId5" display="YTB-TL-04"/>
    <hyperlink ref="G28" r:id="rId6" display="YTB-TL-02"/>
    <hyperlink ref="G21" r:id="rId7" display="YTB-TL-11"/>
    <hyperlink ref="G22" r:id="rId8" display="YTB-TL-13"/>
    <hyperlink ref="G30" r:id="rId9" display="YTB-TL-14"/>
    <hyperlink ref="G31" r:id="rId10" display="YTB-TL-15"/>
    <hyperlink ref="G18" r:id="rId11" display="YTB-TL-16"/>
    <hyperlink ref="G25" r:id="rId12" display="YTB-TL-18"/>
    <hyperlink ref="G26" r:id="rId13" display="YTB-TL-17"/>
    <hyperlink ref="G19" r:id="rId14" display="YTB-TL-19"/>
    <hyperlink ref="G13" r:id="rId15" display="YTB-TL-20"/>
    <hyperlink ref="G24" r:id="rId16" display="YTB-TL-21"/>
    <hyperlink ref="G27" r:id="rId17" display="YTB-TL-22"/>
    <hyperlink ref="G17" r:id="rId18" display="YTB-TL-23"/>
    <hyperlink ref="G23" r:id="rId19" display="YTB-TL-26"/>
    <hyperlink ref="G8" r:id="rId20" display="YTB-TL-26"/>
    <hyperlink ref="G29" r:id="rId21" display="YTB-TL-14"/>
  </hyperlinks>
  <pageMargins left="0.39370078740157483" right="0.19685039370078741" top="0.39370078740157483" bottom="0.39370078740157483" header="0" footer="0"/>
  <pageSetup paperSize="9" scale="89" fitToHeight="0" orientation="landscape" r:id="rId22"/>
  <headerFooter>
    <oddFooter>&amp;LForm No: KYS-FR-88        &amp;RRev.No./Tar:00/24.05.2021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theme="3" tint="-0.249977111117893"/>
    <pageSetUpPr fitToPage="1"/>
  </sheetPr>
  <dimension ref="A1:Q78"/>
  <sheetViews>
    <sheetView topLeftCell="A70" zoomScale="85" zoomScaleNormal="85" workbookViewId="0">
      <selection activeCell="B78" sqref="A1:M78"/>
    </sheetView>
  </sheetViews>
  <sheetFormatPr defaultRowHeight="15" x14ac:dyDescent="0.25"/>
  <cols>
    <col min="1" max="1" width="4.7109375" style="16" customWidth="1"/>
    <col min="2" max="2" width="16.28515625" style="16" customWidth="1"/>
    <col min="3" max="3" width="35.7109375" style="11" customWidth="1"/>
    <col min="4" max="4" width="23.7109375" style="11" customWidth="1"/>
    <col min="5" max="5" width="16.7109375" style="16" customWidth="1"/>
    <col min="6" max="6" width="11.7109375" style="16" customWidth="1"/>
    <col min="7" max="7" width="17.5703125" style="16" customWidth="1"/>
    <col min="8" max="8" width="6.42578125" style="17" customWidth="1"/>
    <col min="9" max="9" width="13.85546875" style="16" customWidth="1"/>
    <col min="10" max="10" width="7.5703125" style="11" customWidth="1"/>
    <col min="11" max="11" width="4.7109375" style="11" customWidth="1"/>
    <col min="12" max="12" width="10.5703125" style="136" customWidth="1"/>
    <col min="13" max="13" width="13.140625" style="25" customWidth="1"/>
    <col min="14" max="14" width="7.7109375" style="11" customWidth="1"/>
    <col min="15" max="16384" width="9.140625" style="11"/>
  </cols>
  <sheetData>
    <row r="1" spans="1:13" s="1" customFormat="1" ht="31.5" customHeight="1" x14ac:dyDescent="0.25">
      <c r="A1" s="138" t="s">
        <v>84</v>
      </c>
      <c r="B1" s="139"/>
      <c r="C1" s="139"/>
      <c r="D1" s="139"/>
      <c r="E1" s="139"/>
      <c r="F1" s="139"/>
      <c r="G1" s="139"/>
      <c r="H1" s="139"/>
      <c r="I1" s="139"/>
      <c r="J1" s="139"/>
      <c r="K1" s="139"/>
      <c r="L1" s="139"/>
      <c r="M1" s="140"/>
    </row>
    <row r="2" spans="1:13" s="17" customFormat="1" ht="60" customHeight="1" x14ac:dyDescent="0.25">
      <c r="A2" s="2" t="s">
        <v>1</v>
      </c>
      <c r="B2" s="2" t="s">
        <v>2</v>
      </c>
      <c r="C2" s="2" t="s">
        <v>3</v>
      </c>
      <c r="D2" s="2" t="s">
        <v>4</v>
      </c>
      <c r="E2" s="2" t="s">
        <v>5</v>
      </c>
      <c r="F2" s="2" t="s">
        <v>85</v>
      </c>
      <c r="G2" s="2" t="s">
        <v>86</v>
      </c>
      <c r="H2" s="5" t="s">
        <v>6</v>
      </c>
      <c r="I2" s="22" t="s">
        <v>87</v>
      </c>
      <c r="J2" s="4" t="s">
        <v>7</v>
      </c>
      <c r="K2" s="5" t="s">
        <v>8</v>
      </c>
      <c r="L2" s="133" t="s">
        <v>9</v>
      </c>
      <c r="M2" s="23" t="s">
        <v>10</v>
      </c>
    </row>
    <row r="3" spans="1:13" ht="65.25" customHeight="1" x14ac:dyDescent="0.25">
      <c r="A3" s="8">
        <v>1</v>
      </c>
      <c r="B3" s="9" t="s">
        <v>88</v>
      </c>
      <c r="C3" s="9" t="s">
        <v>89</v>
      </c>
      <c r="D3" s="9" t="s">
        <v>90</v>
      </c>
      <c r="E3" s="9" t="s">
        <v>91</v>
      </c>
      <c r="F3" s="9" t="s">
        <v>92</v>
      </c>
      <c r="G3" s="9" t="s">
        <v>93</v>
      </c>
      <c r="H3" s="9" t="s">
        <v>94</v>
      </c>
      <c r="I3" s="9" t="s">
        <v>95</v>
      </c>
      <c r="J3" s="9" t="s">
        <v>96</v>
      </c>
      <c r="K3" s="9" t="s">
        <v>97</v>
      </c>
      <c r="L3" s="134">
        <v>8500</v>
      </c>
      <c r="M3" s="24">
        <f>L3*1.2</f>
        <v>10200</v>
      </c>
    </row>
    <row r="4" spans="1:13" ht="60.75" customHeight="1" x14ac:dyDescent="0.25">
      <c r="A4" s="8">
        <v>2</v>
      </c>
      <c r="B4" s="9" t="s">
        <v>88</v>
      </c>
      <c r="C4" s="9" t="s">
        <v>89</v>
      </c>
      <c r="D4" s="9" t="s">
        <v>90</v>
      </c>
      <c r="E4" s="9" t="s">
        <v>98</v>
      </c>
      <c r="F4" s="9" t="s">
        <v>92</v>
      </c>
      <c r="G4" s="9" t="s">
        <v>93</v>
      </c>
      <c r="H4" s="9" t="s">
        <v>94</v>
      </c>
      <c r="I4" s="9" t="s">
        <v>95</v>
      </c>
      <c r="J4" s="9" t="s">
        <v>96</v>
      </c>
      <c r="K4" s="9" t="s">
        <v>97</v>
      </c>
      <c r="L4" s="134">
        <v>5000</v>
      </c>
      <c r="M4" s="24">
        <f>L4*1.2</f>
        <v>6000</v>
      </c>
    </row>
    <row r="5" spans="1:13" ht="49.5" customHeight="1" x14ac:dyDescent="0.25">
      <c r="A5" s="8">
        <v>3</v>
      </c>
      <c r="B5" s="9" t="s">
        <v>99</v>
      </c>
      <c r="C5" s="9" t="s">
        <v>100</v>
      </c>
      <c r="D5" s="9" t="s">
        <v>101</v>
      </c>
      <c r="E5" s="9" t="s">
        <v>102</v>
      </c>
      <c r="F5" s="9" t="s">
        <v>92</v>
      </c>
      <c r="G5" s="9" t="s">
        <v>103</v>
      </c>
      <c r="H5" s="9" t="s">
        <v>94</v>
      </c>
      <c r="I5" s="9" t="s">
        <v>95</v>
      </c>
      <c r="J5" s="9" t="s">
        <v>96</v>
      </c>
      <c r="K5" s="9" t="s">
        <v>104</v>
      </c>
      <c r="L5" s="134" t="s">
        <v>1620</v>
      </c>
      <c r="M5" s="24" t="s">
        <v>1621</v>
      </c>
    </row>
    <row r="6" spans="1:13" ht="50.25" customHeight="1" x14ac:dyDescent="0.25">
      <c r="A6" s="114">
        <v>4</v>
      </c>
      <c r="B6" s="9" t="s">
        <v>99</v>
      </c>
      <c r="C6" s="9" t="s">
        <v>105</v>
      </c>
      <c r="D6" s="9" t="s">
        <v>106</v>
      </c>
      <c r="E6" s="9" t="s">
        <v>102</v>
      </c>
      <c r="F6" s="9" t="s">
        <v>92</v>
      </c>
      <c r="G6" s="9" t="s">
        <v>107</v>
      </c>
      <c r="H6" s="9" t="s">
        <v>94</v>
      </c>
      <c r="I6" s="9" t="s">
        <v>95</v>
      </c>
      <c r="J6" s="9" t="s">
        <v>96</v>
      </c>
      <c r="K6" s="9" t="s">
        <v>104</v>
      </c>
      <c r="L6" s="134" t="s">
        <v>1620</v>
      </c>
      <c r="M6" s="24" t="s">
        <v>1621</v>
      </c>
    </row>
    <row r="7" spans="1:13" ht="52.5" customHeight="1" x14ac:dyDescent="0.25">
      <c r="A7" s="114">
        <v>5</v>
      </c>
      <c r="B7" s="9" t="s">
        <v>99</v>
      </c>
      <c r="C7" s="9" t="s">
        <v>108</v>
      </c>
      <c r="D7" s="9" t="s">
        <v>109</v>
      </c>
      <c r="E7" s="9" t="s">
        <v>102</v>
      </c>
      <c r="F7" s="9" t="s">
        <v>92</v>
      </c>
      <c r="G7" s="9" t="s">
        <v>110</v>
      </c>
      <c r="H7" s="9" t="s">
        <v>14</v>
      </c>
      <c r="I7" s="9" t="s">
        <v>95</v>
      </c>
      <c r="J7" s="9" t="s">
        <v>96</v>
      </c>
      <c r="K7" s="9" t="s">
        <v>104</v>
      </c>
      <c r="L7" s="134" t="s">
        <v>1620</v>
      </c>
      <c r="M7" s="24" t="s">
        <v>1621</v>
      </c>
    </row>
    <row r="8" spans="1:13" ht="52.5" customHeight="1" x14ac:dyDescent="0.25">
      <c r="A8" s="114">
        <v>6</v>
      </c>
      <c r="B8" s="9" t="s">
        <v>99</v>
      </c>
      <c r="C8" s="9" t="s">
        <v>111</v>
      </c>
      <c r="D8" s="9" t="s">
        <v>112</v>
      </c>
      <c r="E8" s="9" t="s">
        <v>102</v>
      </c>
      <c r="F8" s="9" t="s">
        <v>92</v>
      </c>
      <c r="G8" s="9" t="s">
        <v>113</v>
      </c>
      <c r="H8" s="9" t="s">
        <v>94</v>
      </c>
      <c r="I8" s="9" t="s">
        <v>95</v>
      </c>
      <c r="J8" s="9" t="s">
        <v>96</v>
      </c>
      <c r="K8" s="9" t="s">
        <v>104</v>
      </c>
      <c r="L8" s="134" t="s">
        <v>1620</v>
      </c>
      <c r="M8" s="24" t="s">
        <v>1621</v>
      </c>
    </row>
    <row r="9" spans="1:13" ht="51" customHeight="1" x14ac:dyDescent="0.25">
      <c r="A9" s="114">
        <v>7</v>
      </c>
      <c r="B9" s="9" t="s">
        <v>99</v>
      </c>
      <c r="C9" s="9" t="s">
        <v>114</v>
      </c>
      <c r="D9" s="9" t="s">
        <v>115</v>
      </c>
      <c r="E9" s="9" t="s">
        <v>102</v>
      </c>
      <c r="F9" s="9" t="s">
        <v>92</v>
      </c>
      <c r="G9" s="9" t="s">
        <v>116</v>
      </c>
      <c r="H9" s="9" t="s">
        <v>94</v>
      </c>
      <c r="I9" s="9" t="s">
        <v>95</v>
      </c>
      <c r="J9" s="9" t="s">
        <v>96</v>
      </c>
      <c r="K9" s="9" t="s">
        <v>104</v>
      </c>
      <c r="L9" s="134" t="s">
        <v>1620</v>
      </c>
      <c r="M9" s="24" t="s">
        <v>1621</v>
      </c>
    </row>
    <row r="10" spans="1:13" ht="45" x14ac:dyDescent="0.25">
      <c r="A10" s="114">
        <v>8</v>
      </c>
      <c r="B10" s="9" t="s">
        <v>99</v>
      </c>
      <c r="C10" s="9" t="s">
        <v>117</v>
      </c>
      <c r="D10" s="9" t="s">
        <v>118</v>
      </c>
      <c r="E10" s="9" t="s">
        <v>102</v>
      </c>
      <c r="F10" s="9" t="s">
        <v>92</v>
      </c>
      <c r="G10" s="9" t="s">
        <v>119</v>
      </c>
      <c r="H10" s="9" t="s">
        <v>94</v>
      </c>
      <c r="I10" s="9" t="s">
        <v>95</v>
      </c>
      <c r="J10" s="9" t="s">
        <v>96</v>
      </c>
      <c r="K10" s="9" t="s">
        <v>104</v>
      </c>
      <c r="L10" s="134" t="s">
        <v>1620</v>
      </c>
      <c r="M10" s="24" t="s">
        <v>1621</v>
      </c>
    </row>
    <row r="11" spans="1:13" ht="45" x14ac:dyDescent="0.25">
      <c r="A11" s="114">
        <v>9</v>
      </c>
      <c r="B11" s="9" t="s">
        <v>99</v>
      </c>
      <c r="C11" s="9" t="s">
        <v>120</v>
      </c>
      <c r="D11" s="9" t="s">
        <v>121</v>
      </c>
      <c r="E11" s="9" t="s">
        <v>102</v>
      </c>
      <c r="F11" s="9" t="s">
        <v>92</v>
      </c>
      <c r="G11" s="9" t="s">
        <v>122</v>
      </c>
      <c r="H11" s="9" t="s">
        <v>94</v>
      </c>
      <c r="I11" s="9" t="s">
        <v>95</v>
      </c>
      <c r="J11" s="9" t="s">
        <v>96</v>
      </c>
      <c r="K11" s="9" t="s">
        <v>104</v>
      </c>
      <c r="L11" s="134" t="s">
        <v>1620</v>
      </c>
      <c r="M11" s="24" t="s">
        <v>1621</v>
      </c>
    </row>
    <row r="12" spans="1:13" ht="45" x14ac:dyDescent="0.25">
      <c r="A12" s="114">
        <v>10</v>
      </c>
      <c r="B12" s="9" t="s">
        <v>99</v>
      </c>
      <c r="C12" s="9" t="s">
        <v>123</v>
      </c>
      <c r="D12" s="9" t="s">
        <v>124</v>
      </c>
      <c r="E12" s="9" t="s">
        <v>102</v>
      </c>
      <c r="F12" s="9" t="s">
        <v>92</v>
      </c>
      <c r="G12" s="9" t="s">
        <v>125</v>
      </c>
      <c r="H12" s="9" t="s">
        <v>94</v>
      </c>
      <c r="I12" s="9" t="s">
        <v>95</v>
      </c>
      <c r="J12" s="9" t="s">
        <v>96</v>
      </c>
      <c r="K12" s="9" t="s">
        <v>104</v>
      </c>
      <c r="L12" s="134" t="s">
        <v>1620</v>
      </c>
      <c r="M12" s="24" t="s">
        <v>1621</v>
      </c>
    </row>
    <row r="13" spans="1:13" ht="45" x14ac:dyDescent="0.25">
      <c r="A13" s="114">
        <v>11</v>
      </c>
      <c r="B13" s="9" t="s">
        <v>99</v>
      </c>
      <c r="C13" s="9" t="s">
        <v>126</v>
      </c>
      <c r="D13" s="9" t="s">
        <v>127</v>
      </c>
      <c r="E13" s="9" t="s">
        <v>102</v>
      </c>
      <c r="F13" s="9" t="s">
        <v>92</v>
      </c>
      <c r="G13" s="9" t="s">
        <v>128</v>
      </c>
      <c r="H13" s="9" t="s">
        <v>94</v>
      </c>
      <c r="I13" s="9" t="s">
        <v>95</v>
      </c>
      <c r="J13" s="9" t="s">
        <v>96</v>
      </c>
      <c r="K13" s="9" t="s">
        <v>104</v>
      </c>
      <c r="L13" s="134" t="s">
        <v>1620</v>
      </c>
      <c r="M13" s="24" t="s">
        <v>1621</v>
      </c>
    </row>
    <row r="14" spans="1:13" ht="45" x14ac:dyDescent="0.25">
      <c r="A14" s="114">
        <v>12</v>
      </c>
      <c r="B14" s="9" t="s">
        <v>99</v>
      </c>
      <c r="C14" s="9" t="s">
        <v>129</v>
      </c>
      <c r="D14" s="9" t="s">
        <v>130</v>
      </c>
      <c r="E14" s="9" t="s">
        <v>102</v>
      </c>
      <c r="F14" s="9" t="s">
        <v>92</v>
      </c>
      <c r="G14" s="9" t="s">
        <v>131</v>
      </c>
      <c r="H14" s="9" t="s">
        <v>94</v>
      </c>
      <c r="I14" s="9" t="s">
        <v>95</v>
      </c>
      <c r="J14" s="9" t="s">
        <v>96</v>
      </c>
      <c r="K14" s="9" t="s">
        <v>104</v>
      </c>
      <c r="L14" s="134" t="s">
        <v>1620</v>
      </c>
      <c r="M14" s="24" t="s">
        <v>1621</v>
      </c>
    </row>
    <row r="15" spans="1:13" ht="45" x14ac:dyDescent="0.25">
      <c r="A15" s="114">
        <v>13</v>
      </c>
      <c r="B15" s="9" t="s">
        <v>99</v>
      </c>
      <c r="C15" s="9" t="s">
        <v>132</v>
      </c>
      <c r="D15" s="9" t="s">
        <v>133</v>
      </c>
      <c r="E15" s="9" t="s">
        <v>102</v>
      </c>
      <c r="F15" s="9" t="s">
        <v>92</v>
      </c>
      <c r="G15" s="9" t="s">
        <v>134</v>
      </c>
      <c r="H15" s="9" t="s">
        <v>94</v>
      </c>
      <c r="I15" s="9" t="s">
        <v>95</v>
      </c>
      <c r="J15" s="9" t="s">
        <v>96</v>
      </c>
      <c r="K15" s="9" t="s">
        <v>104</v>
      </c>
      <c r="L15" s="134" t="s">
        <v>1620</v>
      </c>
      <c r="M15" s="24" t="s">
        <v>1621</v>
      </c>
    </row>
    <row r="16" spans="1:13" ht="45" x14ac:dyDescent="0.25">
      <c r="A16" s="114">
        <v>14</v>
      </c>
      <c r="B16" s="9" t="s">
        <v>99</v>
      </c>
      <c r="C16" s="9" t="s">
        <v>135</v>
      </c>
      <c r="D16" s="9" t="s">
        <v>136</v>
      </c>
      <c r="E16" s="9" t="s">
        <v>102</v>
      </c>
      <c r="F16" s="9" t="s">
        <v>92</v>
      </c>
      <c r="G16" s="9" t="s">
        <v>137</v>
      </c>
      <c r="H16" s="9" t="s">
        <v>94</v>
      </c>
      <c r="I16" s="9" t="s">
        <v>95</v>
      </c>
      <c r="J16" s="9" t="s">
        <v>96</v>
      </c>
      <c r="K16" s="9" t="s">
        <v>104</v>
      </c>
      <c r="L16" s="134" t="s">
        <v>1620</v>
      </c>
      <c r="M16" s="24" t="s">
        <v>1621</v>
      </c>
    </row>
    <row r="17" spans="1:13" ht="45" x14ac:dyDescent="0.25">
      <c r="A17" s="114">
        <v>15</v>
      </c>
      <c r="B17" s="9" t="s">
        <v>99</v>
      </c>
      <c r="C17" s="9" t="s">
        <v>138</v>
      </c>
      <c r="D17" s="9" t="s">
        <v>139</v>
      </c>
      <c r="E17" s="9" t="s">
        <v>102</v>
      </c>
      <c r="F17" s="9" t="s">
        <v>92</v>
      </c>
      <c r="G17" s="9" t="s">
        <v>140</v>
      </c>
      <c r="H17" s="9" t="s">
        <v>94</v>
      </c>
      <c r="I17" s="9" t="s">
        <v>95</v>
      </c>
      <c r="J17" s="9" t="s">
        <v>96</v>
      </c>
      <c r="K17" s="9" t="s">
        <v>104</v>
      </c>
      <c r="L17" s="134" t="s">
        <v>1620</v>
      </c>
      <c r="M17" s="24" t="s">
        <v>1621</v>
      </c>
    </row>
    <row r="18" spans="1:13" ht="45" x14ac:dyDescent="0.25">
      <c r="A18" s="114">
        <v>16</v>
      </c>
      <c r="B18" s="9" t="s">
        <v>99</v>
      </c>
      <c r="C18" s="9" t="s">
        <v>141</v>
      </c>
      <c r="D18" s="9" t="s">
        <v>142</v>
      </c>
      <c r="E18" s="9" t="s">
        <v>102</v>
      </c>
      <c r="F18" s="9" t="s">
        <v>92</v>
      </c>
      <c r="G18" s="9" t="s">
        <v>143</v>
      </c>
      <c r="H18" s="9" t="s">
        <v>94</v>
      </c>
      <c r="I18" s="9" t="s">
        <v>95</v>
      </c>
      <c r="J18" s="9" t="s">
        <v>96</v>
      </c>
      <c r="K18" s="9" t="s">
        <v>104</v>
      </c>
      <c r="L18" s="134" t="s">
        <v>1620</v>
      </c>
      <c r="M18" s="24" t="s">
        <v>1621</v>
      </c>
    </row>
    <row r="19" spans="1:13" ht="45" x14ac:dyDescent="0.25">
      <c r="A19" s="114">
        <v>17</v>
      </c>
      <c r="B19" s="9" t="s">
        <v>99</v>
      </c>
      <c r="C19" s="9" t="s">
        <v>144</v>
      </c>
      <c r="D19" s="9" t="s">
        <v>145</v>
      </c>
      <c r="E19" s="9" t="s">
        <v>102</v>
      </c>
      <c r="F19" s="9" t="s">
        <v>92</v>
      </c>
      <c r="G19" s="9" t="s">
        <v>146</v>
      </c>
      <c r="H19" s="9" t="s">
        <v>94</v>
      </c>
      <c r="I19" s="9" t="s">
        <v>95</v>
      </c>
      <c r="J19" s="9" t="s">
        <v>96</v>
      </c>
      <c r="K19" s="9" t="s">
        <v>104</v>
      </c>
      <c r="L19" s="134" t="s">
        <v>1620</v>
      </c>
      <c r="M19" s="24" t="s">
        <v>1621</v>
      </c>
    </row>
    <row r="20" spans="1:13" ht="45" x14ac:dyDescent="0.25">
      <c r="A20" s="114">
        <v>18</v>
      </c>
      <c r="B20" s="9" t="s">
        <v>99</v>
      </c>
      <c r="C20" s="9" t="s">
        <v>147</v>
      </c>
      <c r="D20" s="9" t="s">
        <v>148</v>
      </c>
      <c r="E20" s="9" t="s">
        <v>102</v>
      </c>
      <c r="F20" s="9" t="s">
        <v>92</v>
      </c>
      <c r="G20" s="9" t="s">
        <v>149</v>
      </c>
      <c r="H20" s="9" t="s">
        <v>94</v>
      </c>
      <c r="I20" s="9" t="s">
        <v>95</v>
      </c>
      <c r="J20" s="9" t="s">
        <v>96</v>
      </c>
      <c r="K20" s="9" t="s">
        <v>104</v>
      </c>
      <c r="L20" s="134" t="s">
        <v>1620</v>
      </c>
      <c r="M20" s="24" t="s">
        <v>1621</v>
      </c>
    </row>
    <row r="21" spans="1:13" ht="45" x14ac:dyDescent="0.25">
      <c r="A21" s="114">
        <v>19</v>
      </c>
      <c r="B21" s="9" t="s">
        <v>99</v>
      </c>
      <c r="C21" s="9" t="s">
        <v>150</v>
      </c>
      <c r="D21" s="9" t="s">
        <v>151</v>
      </c>
      <c r="E21" s="9" t="s">
        <v>102</v>
      </c>
      <c r="F21" s="9" t="s">
        <v>92</v>
      </c>
      <c r="G21" s="9" t="s">
        <v>152</v>
      </c>
      <c r="H21" s="9" t="s">
        <v>94</v>
      </c>
      <c r="I21" s="9" t="s">
        <v>95</v>
      </c>
      <c r="J21" s="9" t="s">
        <v>96</v>
      </c>
      <c r="K21" s="9" t="s">
        <v>104</v>
      </c>
      <c r="L21" s="134" t="s">
        <v>1620</v>
      </c>
      <c r="M21" s="24" t="s">
        <v>1621</v>
      </c>
    </row>
    <row r="22" spans="1:13" ht="45" x14ac:dyDescent="0.25">
      <c r="A22" s="114">
        <v>20</v>
      </c>
      <c r="B22" s="9" t="s">
        <v>99</v>
      </c>
      <c r="C22" s="9" t="s">
        <v>153</v>
      </c>
      <c r="D22" s="9" t="s">
        <v>154</v>
      </c>
      <c r="E22" s="9" t="s">
        <v>102</v>
      </c>
      <c r="F22" s="9" t="s">
        <v>92</v>
      </c>
      <c r="G22" s="9" t="s">
        <v>155</v>
      </c>
      <c r="H22" s="9" t="s">
        <v>94</v>
      </c>
      <c r="I22" s="9" t="s">
        <v>95</v>
      </c>
      <c r="J22" s="9" t="s">
        <v>96</v>
      </c>
      <c r="K22" s="9" t="s">
        <v>104</v>
      </c>
      <c r="L22" s="134" t="s">
        <v>1620</v>
      </c>
      <c r="M22" s="24" t="s">
        <v>1621</v>
      </c>
    </row>
    <row r="23" spans="1:13" ht="45" x14ac:dyDescent="0.25">
      <c r="A23" s="114">
        <v>21</v>
      </c>
      <c r="B23" s="9" t="s">
        <v>99</v>
      </c>
      <c r="C23" s="9" t="s">
        <v>156</v>
      </c>
      <c r="D23" s="9" t="s">
        <v>157</v>
      </c>
      <c r="E23" s="9" t="s">
        <v>102</v>
      </c>
      <c r="F23" s="9" t="s">
        <v>92</v>
      </c>
      <c r="G23" s="9" t="s">
        <v>158</v>
      </c>
      <c r="H23" s="9" t="s">
        <v>94</v>
      </c>
      <c r="I23" s="9" t="s">
        <v>95</v>
      </c>
      <c r="J23" s="9" t="s">
        <v>96</v>
      </c>
      <c r="K23" s="9" t="s">
        <v>104</v>
      </c>
      <c r="L23" s="134" t="s">
        <v>1620</v>
      </c>
      <c r="M23" s="24" t="s">
        <v>1621</v>
      </c>
    </row>
    <row r="24" spans="1:13" ht="45" x14ac:dyDescent="0.25">
      <c r="A24" s="114">
        <v>22</v>
      </c>
      <c r="B24" s="9" t="s">
        <v>99</v>
      </c>
      <c r="C24" s="9" t="s">
        <v>159</v>
      </c>
      <c r="D24" s="9" t="s">
        <v>160</v>
      </c>
      <c r="E24" s="9" t="s">
        <v>102</v>
      </c>
      <c r="F24" s="9" t="s">
        <v>92</v>
      </c>
      <c r="G24" s="9" t="s">
        <v>161</v>
      </c>
      <c r="H24" s="9" t="s">
        <v>94</v>
      </c>
      <c r="I24" s="9" t="s">
        <v>95</v>
      </c>
      <c r="J24" s="9" t="s">
        <v>96</v>
      </c>
      <c r="K24" s="9" t="s">
        <v>104</v>
      </c>
      <c r="L24" s="134" t="s">
        <v>1620</v>
      </c>
      <c r="M24" s="24" t="s">
        <v>1621</v>
      </c>
    </row>
    <row r="25" spans="1:13" ht="45" x14ac:dyDescent="0.25">
      <c r="A25" s="114">
        <v>23</v>
      </c>
      <c r="B25" s="9" t="s">
        <v>99</v>
      </c>
      <c r="C25" s="9" t="s">
        <v>162</v>
      </c>
      <c r="D25" s="9" t="s">
        <v>163</v>
      </c>
      <c r="E25" s="9" t="s">
        <v>102</v>
      </c>
      <c r="F25" s="9" t="s">
        <v>92</v>
      </c>
      <c r="G25" s="9" t="s">
        <v>164</v>
      </c>
      <c r="H25" s="9" t="s">
        <v>94</v>
      </c>
      <c r="I25" s="9" t="s">
        <v>95</v>
      </c>
      <c r="J25" s="9" t="s">
        <v>96</v>
      </c>
      <c r="K25" s="9" t="s">
        <v>104</v>
      </c>
      <c r="L25" s="134" t="s">
        <v>1620</v>
      </c>
      <c r="M25" s="24" t="s">
        <v>1621</v>
      </c>
    </row>
    <row r="26" spans="1:13" ht="45" x14ac:dyDescent="0.25">
      <c r="A26" s="114">
        <v>24</v>
      </c>
      <c r="B26" s="9" t="s">
        <v>99</v>
      </c>
      <c r="C26" s="9" t="s">
        <v>165</v>
      </c>
      <c r="D26" s="9" t="s">
        <v>166</v>
      </c>
      <c r="E26" s="9" t="s">
        <v>102</v>
      </c>
      <c r="F26" s="9" t="s">
        <v>92</v>
      </c>
      <c r="G26" s="9" t="s">
        <v>167</v>
      </c>
      <c r="H26" s="9" t="s">
        <v>94</v>
      </c>
      <c r="I26" s="9" t="s">
        <v>95</v>
      </c>
      <c r="J26" s="9" t="s">
        <v>96</v>
      </c>
      <c r="K26" s="9" t="s">
        <v>104</v>
      </c>
      <c r="L26" s="134" t="s">
        <v>1620</v>
      </c>
      <c r="M26" s="24" t="s">
        <v>1621</v>
      </c>
    </row>
    <row r="27" spans="1:13" ht="45" x14ac:dyDescent="0.25">
      <c r="A27" s="114">
        <v>25</v>
      </c>
      <c r="B27" s="9" t="s">
        <v>99</v>
      </c>
      <c r="C27" s="9" t="s">
        <v>168</v>
      </c>
      <c r="D27" s="9" t="s">
        <v>169</v>
      </c>
      <c r="E27" s="9" t="s">
        <v>102</v>
      </c>
      <c r="F27" s="9" t="s">
        <v>92</v>
      </c>
      <c r="G27" s="9" t="s">
        <v>170</v>
      </c>
      <c r="H27" s="9" t="s">
        <v>94</v>
      </c>
      <c r="I27" s="9" t="s">
        <v>95</v>
      </c>
      <c r="J27" s="9" t="s">
        <v>96</v>
      </c>
      <c r="K27" s="9" t="s">
        <v>104</v>
      </c>
      <c r="L27" s="134" t="s">
        <v>1620</v>
      </c>
      <c r="M27" s="24" t="s">
        <v>1621</v>
      </c>
    </row>
    <row r="28" spans="1:13" ht="45" x14ac:dyDescent="0.25">
      <c r="A28" s="114">
        <v>26</v>
      </c>
      <c r="B28" s="9" t="s">
        <v>99</v>
      </c>
      <c r="C28" s="9" t="s">
        <v>171</v>
      </c>
      <c r="D28" s="9" t="s">
        <v>172</v>
      </c>
      <c r="E28" s="9" t="s">
        <v>102</v>
      </c>
      <c r="F28" s="9" t="s">
        <v>92</v>
      </c>
      <c r="G28" s="9" t="s">
        <v>173</v>
      </c>
      <c r="H28" s="9" t="s">
        <v>94</v>
      </c>
      <c r="I28" s="9" t="s">
        <v>95</v>
      </c>
      <c r="J28" s="9" t="s">
        <v>96</v>
      </c>
      <c r="K28" s="9" t="s">
        <v>104</v>
      </c>
      <c r="L28" s="134" t="s">
        <v>1620</v>
      </c>
      <c r="M28" s="24" t="s">
        <v>1621</v>
      </c>
    </row>
    <row r="29" spans="1:13" ht="45" x14ac:dyDescent="0.25">
      <c r="A29" s="114">
        <v>27</v>
      </c>
      <c r="B29" s="9" t="s">
        <v>99</v>
      </c>
      <c r="C29" s="9" t="s">
        <v>174</v>
      </c>
      <c r="D29" s="9" t="s">
        <v>175</v>
      </c>
      <c r="E29" s="9" t="s">
        <v>102</v>
      </c>
      <c r="F29" s="9" t="s">
        <v>92</v>
      </c>
      <c r="G29" s="9" t="s">
        <v>176</v>
      </c>
      <c r="H29" s="9" t="s">
        <v>94</v>
      </c>
      <c r="I29" s="9" t="s">
        <v>95</v>
      </c>
      <c r="J29" s="9" t="s">
        <v>96</v>
      </c>
      <c r="K29" s="9" t="s">
        <v>104</v>
      </c>
      <c r="L29" s="134" t="s">
        <v>1620</v>
      </c>
      <c r="M29" s="24" t="s">
        <v>1621</v>
      </c>
    </row>
    <row r="30" spans="1:13" ht="45" x14ac:dyDescent="0.25">
      <c r="A30" s="114">
        <v>28</v>
      </c>
      <c r="B30" s="9" t="s">
        <v>99</v>
      </c>
      <c r="C30" s="9" t="s">
        <v>177</v>
      </c>
      <c r="D30" s="9" t="s">
        <v>178</v>
      </c>
      <c r="E30" s="9" t="s">
        <v>102</v>
      </c>
      <c r="F30" s="9" t="s">
        <v>92</v>
      </c>
      <c r="G30" s="9" t="s">
        <v>179</v>
      </c>
      <c r="H30" s="9" t="s">
        <v>94</v>
      </c>
      <c r="I30" s="9" t="s">
        <v>95</v>
      </c>
      <c r="J30" s="9" t="s">
        <v>96</v>
      </c>
      <c r="K30" s="9" t="s">
        <v>104</v>
      </c>
      <c r="L30" s="134" t="s">
        <v>1620</v>
      </c>
      <c r="M30" s="24" t="s">
        <v>1621</v>
      </c>
    </row>
    <row r="31" spans="1:13" ht="78" customHeight="1" x14ac:dyDescent="0.25">
      <c r="A31" s="114">
        <v>29</v>
      </c>
      <c r="B31" s="9" t="s">
        <v>99</v>
      </c>
      <c r="C31" s="9" t="s">
        <v>180</v>
      </c>
      <c r="D31" s="9" t="s">
        <v>181</v>
      </c>
      <c r="E31" s="9" t="s">
        <v>102</v>
      </c>
      <c r="F31" s="9" t="s">
        <v>92</v>
      </c>
      <c r="G31" s="9" t="s">
        <v>182</v>
      </c>
      <c r="H31" s="9" t="s">
        <v>94</v>
      </c>
      <c r="I31" s="9" t="s">
        <v>95</v>
      </c>
      <c r="J31" s="9" t="s">
        <v>96</v>
      </c>
      <c r="K31" s="9" t="s">
        <v>104</v>
      </c>
      <c r="L31" s="134" t="s">
        <v>1620</v>
      </c>
      <c r="M31" s="24" t="s">
        <v>1621</v>
      </c>
    </row>
    <row r="32" spans="1:13" ht="45" x14ac:dyDescent="0.25">
      <c r="A32" s="114">
        <v>30</v>
      </c>
      <c r="B32" s="9" t="s">
        <v>99</v>
      </c>
      <c r="C32" s="9" t="s">
        <v>183</v>
      </c>
      <c r="D32" s="9" t="s">
        <v>184</v>
      </c>
      <c r="E32" s="9" t="s">
        <v>102</v>
      </c>
      <c r="F32" s="9" t="s">
        <v>92</v>
      </c>
      <c r="G32" s="9" t="s">
        <v>185</v>
      </c>
      <c r="H32" s="9" t="s">
        <v>94</v>
      </c>
      <c r="I32" s="9" t="s">
        <v>95</v>
      </c>
      <c r="J32" s="9" t="s">
        <v>96</v>
      </c>
      <c r="K32" s="9" t="s">
        <v>104</v>
      </c>
      <c r="L32" s="134" t="s">
        <v>1620</v>
      </c>
      <c r="M32" s="24" t="s">
        <v>1621</v>
      </c>
    </row>
    <row r="33" spans="1:13" ht="45" x14ac:dyDescent="0.25">
      <c r="A33" s="114">
        <v>31</v>
      </c>
      <c r="B33" s="9" t="s">
        <v>99</v>
      </c>
      <c r="C33" s="9" t="s">
        <v>186</v>
      </c>
      <c r="D33" s="9" t="s">
        <v>187</v>
      </c>
      <c r="E33" s="9" t="s">
        <v>102</v>
      </c>
      <c r="F33" s="9" t="s">
        <v>92</v>
      </c>
      <c r="G33" s="9" t="s">
        <v>188</v>
      </c>
      <c r="H33" s="9" t="s">
        <v>94</v>
      </c>
      <c r="I33" s="9" t="s">
        <v>95</v>
      </c>
      <c r="J33" s="9" t="s">
        <v>96</v>
      </c>
      <c r="K33" s="9" t="s">
        <v>104</v>
      </c>
      <c r="L33" s="134" t="s">
        <v>1620</v>
      </c>
      <c r="M33" s="24" t="s">
        <v>1621</v>
      </c>
    </row>
    <row r="34" spans="1:13" ht="45" x14ac:dyDescent="0.25">
      <c r="A34" s="114">
        <v>32</v>
      </c>
      <c r="B34" s="9" t="s">
        <v>99</v>
      </c>
      <c r="C34" s="9" t="s">
        <v>189</v>
      </c>
      <c r="D34" s="9" t="s">
        <v>190</v>
      </c>
      <c r="E34" s="9" t="s">
        <v>102</v>
      </c>
      <c r="F34" s="9" t="s">
        <v>92</v>
      </c>
      <c r="G34" s="9" t="s">
        <v>191</v>
      </c>
      <c r="H34" s="9" t="s">
        <v>94</v>
      </c>
      <c r="I34" s="9" t="s">
        <v>95</v>
      </c>
      <c r="J34" s="9" t="s">
        <v>96</v>
      </c>
      <c r="K34" s="9" t="s">
        <v>104</v>
      </c>
      <c r="L34" s="134" t="s">
        <v>1620</v>
      </c>
      <c r="M34" s="24" t="s">
        <v>1621</v>
      </c>
    </row>
    <row r="35" spans="1:13" ht="45" x14ac:dyDescent="0.25">
      <c r="A35" s="114">
        <v>33</v>
      </c>
      <c r="B35" s="9" t="s">
        <v>99</v>
      </c>
      <c r="C35" s="9" t="s">
        <v>192</v>
      </c>
      <c r="D35" s="9" t="s">
        <v>193</v>
      </c>
      <c r="E35" s="9" t="s">
        <v>102</v>
      </c>
      <c r="F35" s="9" t="s">
        <v>92</v>
      </c>
      <c r="G35" s="9" t="s">
        <v>194</v>
      </c>
      <c r="H35" s="9" t="s">
        <v>94</v>
      </c>
      <c r="I35" s="9" t="s">
        <v>95</v>
      </c>
      <c r="J35" s="9" t="s">
        <v>96</v>
      </c>
      <c r="K35" s="9" t="s">
        <v>104</v>
      </c>
      <c r="L35" s="134" t="s">
        <v>1620</v>
      </c>
      <c r="M35" s="24" t="s">
        <v>1621</v>
      </c>
    </row>
    <row r="36" spans="1:13" ht="45" x14ac:dyDescent="0.25">
      <c r="A36" s="114">
        <v>34</v>
      </c>
      <c r="B36" s="9" t="s">
        <v>99</v>
      </c>
      <c r="C36" s="9" t="s">
        <v>195</v>
      </c>
      <c r="D36" s="9" t="s">
        <v>196</v>
      </c>
      <c r="E36" s="9" t="s">
        <v>102</v>
      </c>
      <c r="F36" s="9" t="s">
        <v>92</v>
      </c>
      <c r="G36" s="9" t="s">
        <v>197</v>
      </c>
      <c r="H36" s="9" t="s">
        <v>94</v>
      </c>
      <c r="I36" s="9" t="s">
        <v>95</v>
      </c>
      <c r="J36" s="9" t="s">
        <v>96</v>
      </c>
      <c r="K36" s="9" t="s">
        <v>104</v>
      </c>
      <c r="L36" s="134" t="s">
        <v>1620</v>
      </c>
      <c r="M36" s="24" t="s">
        <v>1621</v>
      </c>
    </row>
    <row r="37" spans="1:13" ht="45" x14ac:dyDescent="0.25">
      <c r="A37" s="114">
        <v>35</v>
      </c>
      <c r="B37" s="9" t="s">
        <v>99</v>
      </c>
      <c r="C37" s="9" t="s">
        <v>198</v>
      </c>
      <c r="D37" s="9" t="s">
        <v>199</v>
      </c>
      <c r="E37" s="9" t="s">
        <v>102</v>
      </c>
      <c r="F37" s="9" t="s">
        <v>92</v>
      </c>
      <c r="G37" s="9" t="s">
        <v>200</v>
      </c>
      <c r="H37" s="9" t="s">
        <v>94</v>
      </c>
      <c r="I37" s="9" t="s">
        <v>95</v>
      </c>
      <c r="J37" s="9" t="s">
        <v>96</v>
      </c>
      <c r="K37" s="9" t="s">
        <v>104</v>
      </c>
      <c r="L37" s="134" t="s">
        <v>1620</v>
      </c>
      <c r="M37" s="24" t="s">
        <v>1621</v>
      </c>
    </row>
    <row r="38" spans="1:13" ht="45" x14ac:dyDescent="0.25">
      <c r="A38" s="114">
        <v>36</v>
      </c>
      <c r="B38" s="9" t="s">
        <v>99</v>
      </c>
      <c r="C38" s="9" t="s">
        <v>201</v>
      </c>
      <c r="D38" s="9" t="s">
        <v>202</v>
      </c>
      <c r="E38" s="9" t="s">
        <v>102</v>
      </c>
      <c r="F38" s="9" t="s">
        <v>92</v>
      </c>
      <c r="G38" s="9" t="s">
        <v>203</v>
      </c>
      <c r="H38" s="9" t="s">
        <v>94</v>
      </c>
      <c r="I38" s="9" t="s">
        <v>95</v>
      </c>
      <c r="J38" s="9" t="s">
        <v>96</v>
      </c>
      <c r="K38" s="9" t="s">
        <v>104</v>
      </c>
      <c r="L38" s="134" t="s">
        <v>1620</v>
      </c>
      <c r="M38" s="24" t="s">
        <v>1621</v>
      </c>
    </row>
    <row r="39" spans="1:13" ht="45" x14ac:dyDescent="0.25">
      <c r="A39" s="114">
        <v>37</v>
      </c>
      <c r="B39" s="9" t="s">
        <v>99</v>
      </c>
      <c r="C39" s="9" t="s">
        <v>204</v>
      </c>
      <c r="D39" s="9" t="s">
        <v>205</v>
      </c>
      <c r="E39" s="9" t="s">
        <v>102</v>
      </c>
      <c r="F39" s="9" t="s">
        <v>92</v>
      </c>
      <c r="G39" s="9" t="s">
        <v>206</v>
      </c>
      <c r="H39" s="9" t="s">
        <v>94</v>
      </c>
      <c r="I39" s="9" t="s">
        <v>95</v>
      </c>
      <c r="J39" s="9" t="s">
        <v>96</v>
      </c>
      <c r="K39" s="9" t="s">
        <v>104</v>
      </c>
      <c r="L39" s="134" t="s">
        <v>1620</v>
      </c>
      <c r="M39" s="24" t="s">
        <v>1621</v>
      </c>
    </row>
    <row r="40" spans="1:13" ht="45" x14ac:dyDescent="0.25">
      <c r="A40" s="114">
        <v>38</v>
      </c>
      <c r="B40" s="9" t="s">
        <v>99</v>
      </c>
      <c r="C40" s="9" t="s">
        <v>207</v>
      </c>
      <c r="D40" s="9" t="s">
        <v>208</v>
      </c>
      <c r="E40" s="9" t="s">
        <v>102</v>
      </c>
      <c r="F40" s="9" t="s">
        <v>92</v>
      </c>
      <c r="G40" s="9" t="s">
        <v>209</v>
      </c>
      <c r="H40" s="9" t="s">
        <v>94</v>
      </c>
      <c r="I40" s="9" t="s">
        <v>95</v>
      </c>
      <c r="J40" s="9" t="s">
        <v>96</v>
      </c>
      <c r="K40" s="9" t="s">
        <v>104</v>
      </c>
      <c r="L40" s="134" t="s">
        <v>1620</v>
      </c>
      <c r="M40" s="24" t="s">
        <v>1621</v>
      </c>
    </row>
    <row r="41" spans="1:13" ht="45" x14ac:dyDescent="0.25">
      <c r="A41" s="114">
        <v>39</v>
      </c>
      <c r="B41" s="9" t="s">
        <v>99</v>
      </c>
      <c r="C41" s="9" t="s">
        <v>210</v>
      </c>
      <c r="D41" s="9" t="s">
        <v>211</v>
      </c>
      <c r="E41" s="9" t="s">
        <v>102</v>
      </c>
      <c r="F41" s="9" t="s">
        <v>92</v>
      </c>
      <c r="G41" s="9" t="s">
        <v>212</v>
      </c>
      <c r="H41" s="9" t="s">
        <v>94</v>
      </c>
      <c r="I41" s="9" t="s">
        <v>95</v>
      </c>
      <c r="J41" s="9" t="s">
        <v>96</v>
      </c>
      <c r="K41" s="9" t="s">
        <v>104</v>
      </c>
      <c r="L41" s="134" t="s">
        <v>1620</v>
      </c>
      <c r="M41" s="24" t="s">
        <v>1621</v>
      </c>
    </row>
    <row r="42" spans="1:13" ht="45" x14ac:dyDescent="0.25">
      <c r="A42" s="114">
        <v>40</v>
      </c>
      <c r="B42" s="9" t="s">
        <v>99</v>
      </c>
      <c r="C42" s="9" t="s">
        <v>213</v>
      </c>
      <c r="D42" s="9" t="s">
        <v>214</v>
      </c>
      <c r="E42" s="9" t="s">
        <v>102</v>
      </c>
      <c r="F42" s="9" t="s">
        <v>92</v>
      </c>
      <c r="G42" s="9" t="s">
        <v>215</v>
      </c>
      <c r="H42" s="9" t="s">
        <v>94</v>
      </c>
      <c r="I42" s="9" t="s">
        <v>95</v>
      </c>
      <c r="J42" s="9" t="s">
        <v>96</v>
      </c>
      <c r="K42" s="9" t="s">
        <v>104</v>
      </c>
      <c r="L42" s="134" t="s">
        <v>1620</v>
      </c>
      <c r="M42" s="24" t="s">
        <v>1621</v>
      </c>
    </row>
    <row r="43" spans="1:13" ht="45" x14ac:dyDescent="0.25">
      <c r="A43" s="114">
        <v>41</v>
      </c>
      <c r="B43" s="9" t="s">
        <v>99</v>
      </c>
      <c r="C43" s="9" t="s">
        <v>216</v>
      </c>
      <c r="D43" s="9" t="s">
        <v>217</v>
      </c>
      <c r="E43" s="9" t="s">
        <v>102</v>
      </c>
      <c r="F43" s="9" t="s">
        <v>92</v>
      </c>
      <c r="G43" s="9" t="s">
        <v>218</v>
      </c>
      <c r="H43" s="9" t="s">
        <v>94</v>
      </c>
      <c r="I43" s="9" t="s">
        <v>95</v>
      </c>
      <c r="J43" s="9" t="s">
        <v>96</v>
      </c>
      <c r="K43" s="9" t="s">
        <v>104</v>
      </c>
      <c r="L43" s="134" t="s">
        <v>1620</v>
      </c>
      <c r="M43" s="24" t="s">
        <v>1621</v>
      </c>
    </row>
    <row r="44" spans="1:13" ht="45" x14ac:dyDescent="0.25">
      <c r="A44" s="114">
        <v>42</v>
      </c>
      <c r="B44" s="9" t="s">
        <v>99</v>
      </c>
      <c r="C44" s="9" t="s">
        <v>219</v>
      </c>
      <c r="D44" s="9" t="s">
        <v>220</v>
      </c>
      <c r="E44" s="9" t="s">
        <v>102</v>
      </c>
      <c r="F44" s="9" t="s">
        <v>92</v>
      </c>
      <c r="G44" s="9" t="s">
        <v>221</v>
      </c>
      <c r="H44" s="9" t="s">
        <v>94</v>
      </c>
      <c r="I44" s="9" t="s">
        <v>95</v>
      </c>
      <c r="J44" s="9" t="s">
        <v>96</v>
      </c>
      <c r="K44" s="9" t="s">
        <v>104</v>
      </c>
      <c r="L44" s="134" t="s">
        <v>1620</v>
      </c>
      <c r="M44" s="24" t="s">
        <v>1621</v>
      </c>
    </row>
    <row r="45" spans="1:13" ht="45" x14ac:dyDescent="0.25">
      <c r="A45" s="114">
        <v>43</v>
      </c>
      <c r="B45" s="9" t="s">
        <v>99</v>
      </c>
      <c r="C45" s="9" t="s">
        <v>222</v>
      </c>
      <c r="D45" s="9" t="s">
        <v>223</v>
      </c>
      <c r="E45" s="9" t="s">
        <v>102</v>
      </c>
      <c r="F45" s="9" t="s">
        <v>92</v>
      </c>
      <c r="G45" s="9" t="s">
        <v>224</v>
      </c>
      <c r="H45" s="9" t="s">
        <v>94</v>
      </c>
      <c r="I45" s="9" t="s">
        <v>95</v>
      </c>
      <c r="J45" s="9" t="s">
        <v>96</v>
      </c>
      <c r="K45" s="9" t="s">
        <v>104</v>
      </c>
      <c r="L45" s="134" t="s">
        <v>1620</v>
      </c>
      <c r="M45" s="24" t="s">
        <v>1621</v>
      </c>
    </row>
    <row r="46" spans="1:13" ht="45" x14ac:dyDescent="0.25">
      <c r="A46" s="114">
        <v>44</v>
      </c>
      <c r="B46" s="9" t="s">
        <v>99</v>
      </c>
      <c r="C46" s="9" t="s">
        <v>225</v>
      </c>
      <c r="D46" s="9" t="s">
        <v>226</v>
      </c>
      <c r="E46" s="9" t="s">
        <v>102</v>
      </c>
      <c r="F46" s="9" t="s">
        <v>92</v>
      </c>
      <c r="G46" s="9" t="s">
        <v>227</v>
      </c>
      <c r="H46" s="9" t="s">
        <v>94</v>
      </c>
      <c r="I46" s="9" t="s">
        <v>95</v>
      </c>
      <c r="J46" s="9" t="s">
        <v>96</v>
      </c>
      <c r="K46" s="9" t="s">
        <v>104</v>
      </c>
      <c r="L46" s="134" t="s">
        <v>1620</v>
      </c>
      <c r="M46" s="24" t="s">
        <v>1621</v>
      </c>
    </row>
    <row r="47" spans="1:13" ht="45" x14ac:dyDescent="0.25">
      <c r="A47" s="114">
        <v>45</v>
      </c>
      <c r="B47" s="9" t="s">
        <v>99</v>
      </c>
      <c r="C47" s="9" t="s">
        <v>228</v>
      </c>
      <c r="D47" s="9" t="s">
        <v>229</v>
      </c>
      <c r="E47" s="9" t="s">
        <v>102</v>
      </c>
      <c r="F47" s="9" t="s">
        <v>92</v>
      </c>
      <c r="G47" s="9" t="s">
        <v>230</v>
      </c>
      <c r="H47" s="9" t="s">
        <v>94</v>
      </c>
      <c r="I47" s="9" t="s">
        <v>95</v>
      </c>
      <c r="J47" s="9" t="s">
        <v>96</v>
      </c>
      <c r="K47" s="9" t="s">
        <v>97</v>
      </c>
      <c r="L47" s="134" t="s">
        <v>1620</v>
      </c>
      <c r="M47" s="24" t="s">
        <v>1621</v>
      </c>
    </row>
    <row r="48" spans="1:13" ht="45" x14ac:dyDescent="0.25">
      <c r="A48" s="114">
        <v>46</v>
      </c>
      <c r="B48" s="9" t="s">
        <v>99</v>
      </c>
      <c r="C48" s="9" t="s">
        <v>231</v>
      </c>
      <c r="D48" s="9" t="s">
        <v>232</v>
      </c>
      <c r="E48" s="9" t="s">
        <v>102</v>
      </c>
      <c r="F48" s="62" t="s">
        <v>92</v>
      </c>
      <c r="G48" s="9" t="s">
        <v>230</v>
      </c>
      <c r="H48" s="9" t="s">
        <v>94</v>
      </c>
      <c r="I48" s="9" t="s">
        <v>95</v>
      </c>
      <c r="J48" s="9" t="s">
        <v>96</v>
      </c>
      <c r="K48" s="9" t="s">
        <v>97</v>
      </c>
      <c r="L48" s="134" t="s">
        <v>1620</v>
      </c>
      <c r="M48" s="24" t="s">
        <v>1621</v>
      </c>
    </row>
    <row r="49" spans="1:13" ht="45" x14ac:dyDescent="0.25">
      <c r="A49" s="114">
        <v>47</v>
      </c>
      <c r="B49" s="9" t="s">
        <v>99</v>
      </c>
      <c r="C49" s="9" t="s">
        <v>233</v>
      </c>
      <c r="D49" s="9" t="s">
        <v>234</v>
      </c>
      <c r="E49" s="9" t="s">
        <v>102</v>
      </c>
      <c r="F49" s="62" t="s">
        <v>92</v>
      </c>
      <c r="G49" s="9" t="s">
        <v>230</v>
      </c>
      <c r="H49" s="9" t="s">
        <v>94</v>
      </c>
      <c r="I49" s="9" t="s">
        <v>95</v>
      </c>
      <c r="J49" s="9" t="s">
        <v>96</v>
      </c>
      <c r="K49" s="9" t="s">
        <v>97</v>
      </c>
      <c r="L49" s="134" t="s">
        <v>1620</v>
      </c>
      <c r="M49" s="24" t="s">
        <v>1621</v>
      </c>
    </row>
    <row r="50" spans="1:13" ht="45" x14ac:dyDescent="0.25">
      <c r="A50" s="114">
        <v>48</v>
      </c>
      <c r="B50" s="9" t="s">
        <v>99</v>
      </c>
      <c r="C50" s="9" t="s">
        <v>235</v>
      </c>
      <c r="D50" s="9" t="s">
        <v>236</v>
      </c>
      <c r="E50" s="9" t="s">
        <v>102</v>
      </c>
      <c r="F50" s="62" t="s">
        <v>92</v>
      </c>
      <c r="G50" s="9" t="s">
        <v>230</v>
      </c>
      <c r="H50" s="9" t="s">
        <v>94</v>
      </c>
      <c r="I50" s="9" t="s">
        <v>95</v>
      </c>
      <c r="J50" s="9" t="s">
        <v>96</v>
      </c>
      <c r="K50" s="9" t="s">
        <v>97</v>
      </c>
      <c r="L50" s="134" t="s">
        <v>1620</v>
      </c>
      <c r="M50" s="24" t="s">
        <v>1621</v>
      </c>
    </row>
    <row r="51" spans="1:13" ht="45" x14ac:dyDescent="0.25">
      <c r="A51" s="114">
        <v>49</v>
      </c>
      <c r="B51" s="9" t="s">
        <v>99</v>
      </c>
      <c r="C51" s="9" t="s">
        <v>237</v>
      </c>
      <c r="D51" s="9" t="s">
        <v>238</v>
      </c>
      <c r="E51" s="9" t="s">
        <v>102</v>
      </c>
      <c r="F51" s="62" t="s">
        <v>92</v>
      </c>
      <c r="G51" s="9" t="s">
        <v>230</v>
      </c>
      <c r="H51" s="9" t="s">
        <v>94</v>
      </c>
      <c r="I51" s="9" t="s">
        <v>95</v>
      </c>
      <c r="J51" s="9" t="s">
        <v>96</v>
      </c>
      <c r="K51" s="9" t="s">
        <v>97</v>
      </c>
      <c r="L51" s="134" t="s">
        <v>1620</v>
      </c>
      <c r="M51" s="24" t="s">
        <v>1621</v>
      </c>
    </row>
    <row r="52" spans="1:13" ht="45" x14ac:dyDescent="0.25">
      <c r="A52" s="114">
        <v>50</v>
      </c>
      <c r="B52" s="9" t="s">
        <v>99</v>
      </c>
      <c r="C52" s="9" t="s">
        <v>239</v>
      </c>
      <c r="D52" s="9" t="s">
        <v>240</v>
      </c>
      <c r="E52" s="9" t="s">
        <v>102</v>
      </c>
      <c r="F52" s="62" t="s">
        <v>92</v>
      </c>
      <c r="G52" s="9" t="s">
        <v>241</v>
      </c>
      <c r="H52" s="9" t="s">
        <v>94</v>
      </c>
      <c r="I52" s="9" t="s">
        <v>95</v>
      </c>
      <c r="J52" s="9" t="s">
        <v>96</v>
      </c>
      <c r="K52" s="9" t="s">
        <v>104</v>
      </c>
      <c r="L52" s="134" t="s">
        <v>1620</v>
      </c>
      <c r="M52" s="24" t="s">
        <v>1621</v>
      </c>
    </row>
    <row r="53" spans="1:13" ht="45" x14ac:dyDescent="0.25">
      <c r="A53" s="114">
        <v>51</v>
      </c>
      <c r="B53" s="9" t="s">
        <v>99</v>
      </c>
      <c r="C53" s="9" t="s">
        <v>242</v>
      </c>
      <c r="D53" s="9" t="s">
        <v>243</v>
      </c>
      <c r="E53" s="9" t="s">
        <v>102</v>
      </c>
      <c r="F53" s="62" t="s">
        <v>92</v>
      </c>
      <c r="G53" s="9" t="s">
        <v>244</v>
      </c>
      <c r="H53" s="9" t="s">
        <v>94</v>
      </c>
      <c r="I53" s="9" t="s">
        <v>95</v>
      </c>
      <c r="J53" s="9" t="s">
        <v>96</v>
      </c>
      <c r="K53" s="9" t="s">
        <v>104</v>
      </c>
      <c r="L53" s="134" t="s">
        <v>1620</v>
      </c>
      <c r="M53" s="24" t="s">
        <v>1621</v>
      </c>
    </row>
    <row r="54" spans="1:13" ht="45" x14ac:dyDescent="0.25">
      <c r="A54" s="114">
        <v>52</v>
      </c>
      <c r="B54" s="9" t="s">
        <v>99</v>
      </c>
      <c r="C54" s="9" t="s">
        <v>245</v>
      </c>
      <c r="D54" s="9" t="s">
        <v>246</v>
      </c>
      <c r="E54" s="9" t="s">
        <v>102</v>
      </c>
      <c r="F54" s="62" t="s">
        <v>92</v>
      </c>
      <c r="G54" s="9" t="s">
        <v>247</v>
      </c>
      <c r="H54" s="9" t="s">
        <v>94</v>
      </c>
      <c r="I54" s="9" t="s">
        <v>95</v>
      </c>
      <c r="J54" s="9" t="s">
        <v>96</v>
      </c>
      <c r="K54" s="9" t="s">
        <v>104</v>
      </c>
      <c r="L54" s="134" t="s">
        <v>1620</v>
      </c>
      <c r="M54" s="24" t="s">
        <v>1621</v>
      </c>
    </row>
    <row r="55" spans="1:13" ht="45" x14ac:dyDescent="0.25">
      <c r="A55" s="114">
        <v>53</v>
      </c>
      <c r="B55" s="9" t="s">
        <v>99</v>
      </c>
      <c r="C55" s="9" t="s">
        <v>248</v>
      </c>
      <c r="D55" s="9" t="s">
        <v>249</v>
      </c>
      <c r="E55" s="9" t="s">
        <v>102</v>
      </c>
      <c r="F55" s="9" t="s">
        <v>92</v>
      </c>
      <c r="G55" s="9" t="s">
        <v>250</v>
      </c>
      <c r="H55" s="9" t="s">
        <v>94</v>
      </c>
      <c r="I55" s="9" t="s">
        <v>95</v>
      </c>
      <c r="J55" s="9" t="s">
        <v>96</v>
      </c>
      <c r="K55" s="9" t="s">
        <v>104</v>
      </c>
      <c r="L55" s="134" t="s">
        <v>1620</v>
      </c>
      <c r="M55" s="24" t="s">
        <v>1621</v>
      </c>
    </row>
    <row r="56" spans="1:13" ht="45" x14ac:dyDescent="0.25">
      <c r="A56" s="114">
        <v>54</v>
      </c>
      <c r="B56" s="9" t="s">
        <v>99</v>
      </c>
      <c r="C56" s="9" t="s">
        <v>251</v>
      </c>
      <c r="D56" s="9" t="s">
        <v>252</v>
      </c>
      <c r="E56" s="9" t="s">
        <v>102</v>
      </c>
      <c r="F56" s="9" t="s">
        <v>92</v>
      </c>
      <c r="G56" s="9" t="s">
        <v>253</v>
      </c>
      <c r="H56" s="9" t="s">
        <v>94</v>
      </c>
      <c r="I56" s="9" t="s">
        <v>95</v>
      </c>
      <c r="J56" s="9" t="s">
        <v>96</v>
      </c>
      <c r="K56" s="9" t="s">
        <v>104</v>
      </c>
      <c r="L56" s="134" t="s">
        <v>1620</v>
      </c>
      <c r="M56" s="24" t="s">
        <v>1621</v>
      </c>
    </row>
    <row r="57" spans="1:13" ht="45" x14ac:dyDescent="0.25">
      <c r="A57" s="114">
        <v>55</v>
      </c>
      <c r="B57" s="9" t="s">
        <v>99</v>
      </c>
      <c r="C57" s="9" t="s">
        <v>254</v>
      </c>
      <c r="D57" s="9" t="s">
        <v>255</v>
      </c>
      <c r="E57" s="9" t="s">
        <v>102</v>
      </c>
      <c r="F57" s="9" t="s">
        <v>92</v>
      </c>
      <c r="G57" s="9" t="s">
        <v>256</v>
      </c>
      <c r="H57" s="9" t="s">
        <v>94</v>
      </c>
      <c r="I57" s="9" t="s">
        <v>95</v>
      </c>
      <c r="J57" s="9" t="s">
        <v>96</v>
      </c>
      <c r="K57" s="9" t="s">
        <v>104</v>
      </c>
      <c r="L57" s="134" t="s">
        <v>1620</v>
      </c>
      <c r="M57" s="24" t="s">
        <v>1621</v>
      </c>
    </row>
    <row r="58" spans="1:13" ht="45" x14ac:dyDescent="0.25">
      <c r="A58" s="114">
        <v>56</v>
      </c>
      <c r="B58" s="9" t="s">
        <v>99</v>
      </c>
      <c r="C58" s="9" t="s">
        <v>257</v>
      </c>
      <c r="D58" s="9" t="s">
        <v>255</v>
      </c>
      <c r="E58" s="9" t="s">
        <v>102</v>
      </c>
      <c r="F58" s="9" t="s">
        <v>92</v>
      </c>
      <c r="G58" s="9" t="s">
        <v>258</v>
      </c>
      <c r="H58" s="9" t="s">
        <v>94</v>
      </c>
      <c r="I58" s="9" t="s">
        <v>95</v>
      </c>
      <c r="J58" s="9" t="s">
        <v>96</v>
      </c>
      <c r="K58" s="9" t="s">
        <v>104</v>
      </c>
      <c r="L58" s="134" t="s">
        <v>1620</v>
      </c>
      <c r="M58" s="24" t="s">
        <v>1621</v>
      </c>
    </row>
    <row r="59" spans="1:13" ht="45" x14ac:dyDescent="0.25">
      <c r="A59" s="114">
        <v>57</v>
      </c>
      <c r="B59" s="9" t="s">
        <v>99</v>
      </c>
      <c r="C59" s="9" t="s">
        <v>259</v>
      </c>
      <c r="D59" s="9" t="s">
        <v>260</v>
      </c>
      <c r="E59" s="9" t="s">
        <v>102</v>
      </c>
      <c r="F59" s="9" t="s">
        <v>92</v>
      </c>
      <c r="G59" s="9" t="s">
        <v>261</v>
      </c>
      <c r="H59" s="9" t="s">
        <v>94</v>
      </c>
      <c r="I59" s="9" t="s">
        <v>95</v>
      </c>
      <c r="J59" s="9" t="s">
        <v>96</v>
      </c>
      <c r="K59" s="9" t="s">
        <v>104</v>
      </c>
      <c r="L59" s="134" t="s">
        <v>1620</v>
      </c>
      <c r="M59" s="24" t="s">
        <v>1621</v>
      </c>
    </row>
    <row r="60" spans="1:13" ht="45" x14ac:dyDescent="0.25">
      <c r="A60" s="114">
        <v>58</v>
      </c>
      <c r="B60" s="9" t="s">
        <v>99</v>
      </c>
      <c r="C60" s="9" t="s">
        <v>262</v>
      </c>
      <c r="D60" s="9" t="s">
        <v>263</v>
      </c>
      <c r="E60" s="9" t="s">
        <v>102</v>
      </c>
      <c r="F60" s="9" t="s">
        <v>92</v>
      </c>
      <c r="G60" s="9" t="s">
        <v>264</v>
      </c>
      <c r="H60" s="9" t="s">
        <v>94</v>
      </c>
      <c r="I60" s="9" t="s">
        <v>95</v>
      </c>
      <c r="J60" s="9" t="s">
        <v>96</v>
      </c>
      <c r="K60" s="9" t="s">
        <v>104</v>
      </c>
      <c r="L60" s="134" t="s">
        <v>1620</v>
      </c>
      <c r="M60" s="24" t="s">
        <v>1621</v>
      </c>
    </row>
    <row r="61" spans="1:13" ht="45" x14ac:dyDescent="0.25">
      <c r="A61" s="114">
        <v>59</v>
      </c>
      <c r="B61" s="9" t="s">
        <v>99</v>
      </c>
      <c r="C61" s="9" t="s">
        <v>265</v>
      </c>
      <c r="D61" s="9" t="s">
        <v>266</v>
      </c>
      <c r="E61" s="9" t="s">
        <v>102</v>
      </c>
      <c r="F61" s="9" t="s">
        <v>92</v>
      </c>
      <c r="G61" s="9" t="s">
        <v>267</v>
      </c>
      <c r="H61" s="9" t="s">
        <v>94</v>
      </c>
      <c r="I61" s="9" t="s">
        <v>95</v>
      </c>
      <c r="J61" s="9" t="s">
        <v>96</v>
      </c>
      <c r="K61" s="9" t="s">
        <v>104</v>
      </c>
      <c r="L61" s="134" t="s">
        <v>1620</v>
      </c>
      <c r="M61" s="24" t="s">
        <v>1621</v>
      </c>
    </row>
    <row r="62" spans="1:13" ht="45" x14ac:dyDescent="0.25">
      <c r="A62" s="114">
        <v>60</v>
      </c>
      <c r="B62" s="9" t="s">
        <v>99</v>
      </c>
      <c r="C62" s="9" t="s">
        <v>268</v>
      </c>
      <c r="D62" s="9" t="s">
        <v>269</v>
      </c>
      <c r="E62" s="9" t="s">
        <v>102</v>
      </c>
      <c r="F62" s="9" t="s">
        <v>92</v>
      </c>
      <c r="G62" s="9" t="s">
        <v>270</v>
      </c>
      <c r="H62" s="9" t="s">
        <v>94</v>
      </c>
      <c r="I62" s="9" t="s">
        <v>95</v>
      </c>
      <c r="J62" s="9" t="s">
        <v>96</v>
      </c>
      <c r="K62" s="9" t="s">
        <v>104</v>
      </c>
      <c r="L62" s="134" t="s">
        <v>1620</v>
      </c>
      <c r="M62" s="24" t="s">
        <v>1621</v>
      </c>
    </row>
    <row r="63" spans="1:13" ht="45" x14ac:dyDescent="0.25">
      <c r="A63" s="114">
        <v>61</v>
      </c>
      <c r="B63" s="9" t="s">
        <v>99</v>
      </c>
      <c r="C63" s="9" t="s">
        <v>271</v>
      </c>
      <c r="D63" s="9" t="s">
        <v>272</v>
      </c>
      <c r="E63" s="9" t="s">
        <v>102</v>
      </c>
      <c r="F63" s="9" t="s">
        <v>92</v>
      </c>
      <c r="G63" s="9" t="s">
        <v>273</v>
      </c>
      <c r="H63" s="9" t="s">
        <v>94</v>
      </c>
      <c r="I63" s="9" t="s">
        <v>95</v>
      </c>
      <c r="J63" s="9" t="s">
        <v>96</v>
      </c>
      <c r="K63" s="9" t="s">
        <v>104</v>
      </c>
      <c r="L63" s="134" t="s">
        <v>1620</v>
      </c>
      <c r="M63" s="24" t="s">
        <v>1621</v>
      </c>
    </row>
    <row r="64" spans="1:13" ht="45" x14ac:dyDescent="0.25">
      <c r="A64" s="114">
        <v>62</v>
      </c>
      <c r="B64" s="115" t="s">
        <v>99</v>
      </c>
      <c r="C64" s="115" t="s">
        <v>274</v>
      </c>
      <c r="D64" s="115" t="s">
        <v>272</v>
      </c>
      <c r="E64" s="115" t="s">
        <v>102</v>
      </c>
      <c r="F64" s="115" t="s">
        <v>92</v>
      </c>
      <c r="G64" s="115" t="s">
        <v>275</v>
      </c>
      <c r="H64" s="115" t="s">
        <v>94</v>
      </c>
      <c r="I64" s="115" t="s">
        <v>95</v>
      </c>
      <c r="J64" s="115" t="s">
        <v>96</v>
      </c>
      <c r="K64" s="115" t="s">
        <v>104</v>
      </c>
      <c r="L64" s="134" t="s">
        <v>1620</v>
      </c>
      <c r="M64" s="24" t="s">
        <v>1621</v>
      </c>
    </row>
    <row r="65" spans="1:17" ht="60" x14ac:dyDescent="0.25">
      <c r="A65" s="114">
        <v>63</v>
      </c>
      <c r="B65" s="115" t="s">
        <v>99</v>
      </c>
      <c r="C65" s="115" t="s">
        <v>1589</v>
      </c>
      <c r="D65" s="115" t="s">
        <v>272</v>
      </c>
      <c r="E65" s="115" t="s">
        <v>102</v>
      </c>
      <c r="F65" s="115" t="s">
        <v>92</v>
      </c>
      <c r="G65" s="115" t="s">
        <v>1597</v>
      </c>
      <c r="H65" s="115" t="s">
        <v>94</v>
      </c>
      <c r="I65" s="115" t="s">
        <v>95</v>
      </c>
      <c r="J65" s="115" t="s">
        <v>1606</v>
      </c>
      <c r="K65" s="115" t="s">
        <v>1605</v>
      </c>
      <c r="L65" s="134" t="s">
        <v>1620</v>
      </c>
      <c r="M65" s="24" t="s">
        <v>1621</v>
      </c>
    </row>
    <row r="66" spans="1:17" ht="60" x14ac:dyDescent="0.25">
      <c r="A66" s="114">
        <v>64</v>
      </c>
      <c r="B66" s="115" t="s">
        <v>99</v>
      </c>
      <c r="C66" s="115" t="s">
        <v>1590</v>
      </c>
      <c r="D66" s="115" t="s">
        <v>272</v>
      </c>
      <c r="E66" s="115" t="s">
        <v>102</v>
      </c>
      <c r="F66" s="115" t="s">
        <v>92</v>
      </c>
      <c r="G66" s="115" t="s">
        <v>1598</v>
      </c>
      <c r="H66" s="115" t="s">
        <v>94</v>
      </c>
      <c r="I66" s="115" t="s">
        <v>95</v>
      </c>
      <c r="J66" s="115" t="s">
        <v>1607</v>
      </c>
      <c r="K66" s="115" t="s">
        <v>1605</v>
      </c>
      <c r="L66" s="134" t="s">
        <v>1620</v>
      </c>
      <c r="M66" s="24" t="s">
        <v>1621</v>
      </c>
    </row>
    <row r="67" spans="1:17" ht="75" x14ac:dyDescent="0.25">
      <c r="A67" s="114">
        <v>65</v>
      </c>
      <c r="B67" s="115" t="s">
        <v>99</v>
      </c>
      <c r="C67" s="115" t="s">
        <v>1591</v>
      </c>
      <c r="D67" s="115" t="s">
        <v>272</v>
      </c>
      <c r="E67" s="115" t="s">
        <v>102</v>
      </c>
      <c r="F67" s="115" t="s">
        <v>92</v>
      </c>
      <c r="G67" s="115" t="s">
        <v>1599</v>
      </c>
      <c r="H67" s="115" t="s">
        <v>95</v>
      </c>
      <c r="I67" s="115" t="s">
        <v>95</v>
      </c>
      <c r="J67" s="115" t="s">
        <v>1608</v>
      </c>
      <c r="K67" s="115" t="s">
        <v>1605</v>
      </c>
      <c r="L67" s="134" t="s">
        <v>1620</v>
      </c>
      <c r="M67" s="24" t="s">
        <v>1621</v>
      </c>
    </row>
    <row r="68" spans="1:17" ht="75" x14ac:dyDescent="0.25">
      <c r="A68" s="114">
        <v>66</v>
      </c>
      <c r="B68" s="115" t="s">
        <v>99</v>
      </c>
      <c r="C68" s="115" t="s">
        <v>1592</v>
      </c>
      <c r="D68" s="115" t="s">
        <v>272</v>
      </c>
      <c r="E68" s="115" t="s">
        <v>102</v>
      </c>
      <c r="F68" s="115" t="s">
        <v>92</v>
      </c>
      <c r="G68" s="115" t="s">
        <v>1600</v>
      </c>
      <c r="H68" s="115" t="s">
        <v>95</v>
      </c>
      <c r="I68" s="115" t="s">
        <v>95</v>
      </c>
      <c r="J68" s="115" t="s">
        <v>1609</v>
      </c>
      <c r="K68" s="115" t="s">
        <v>1605</v>
      </c>
      <c r="L68" s="134" t="s">
        <v>1620</v>
      </c>
      <c r="M68" s="24" t="s">
        <v>1621</v>
      </c>
    </row>
    <row r="69" spans="1:17" ht="75" x14ac:dyDescent="0.25">
      <c r="A69" s="114">
        <v>67</v>
      </c>
      <c r="B69" s="115" t="s">
        <v>99</v>
      </c>
      <c r="C69" s="115" t="s">
        <v>1593</v>
      </c>
      <c r="D69" s="115" t="s">
        <v>272</v>
      </c>
      <c r="E69" s="115" t="s">
        <v>102</v>
      </c>
      <c r="F69" s="115" t="s">
        <v>92</v>
      </c>
      <c r="G69" s="115" t="s">
        <v>1601</v>
      </c>
      <c r="H69" s="115" t="s">
        <v>95</v>
      </c>
      <c r="I69" s="115" t="s">
        <v>95</v>
      </c>
      <c r="J69" s="115" t="s">
        <v>1610</v>
      </c>
      <c r="K69" s="115" t="s">
        <v>1605</v>
      </c>
      <c r="L69" s="134" t="s">
        <v>1620</v>
      </c>
      <c r="M69" s="24" t="s">
        <v>1621</v>
      </c>
    </row>
    <row r="70" spans="1:17" ht="75" x14ac:dyDescent="0.25">
      <c r="A70" s="114">
        <v>68</v>
      </c>
      <c r="B70" s="115" t="s">
        <v>99</v>
      </c>
      <c r="C70" s="115" t="s">
        <v>1594</v>
      </c>
      <c r="D70" s="115" t="s">
        <v>272</v>
      </c>
      <c r="E70" s="115" t="s">
        <v>102</v>
      </c>
      <c r="F70" s="115" t="s">
        <v>92</v>
      </c>
      <c r="G70" s="115" t="s">
        <v>1602</v>
      </c>
      <c r="H70" s="115" t="s">
        <v>95</v>
      </c>
      <c r="I70" s="115" t="s">
        <v>95</v>
      </c>
      <c r="J70" s="115" t="s">
        <v>1611</v>
      </c>
      <c r="K70" s="115" t="s">
        <v>1605</v>
      </c>
      <c r="L70" s="134" t="s">
        <v>1620</v>
      </c>
      <c r="M70" s="24" t="s">
        <v>1621</v>
      </c>
    </row>
    <row r="71" spans="1:17" ht="75" x14ac:dyDescent="0.25">
      <c r="A71" s="114">
        <v>69</v>
      </c>
      <c r="B71" s="115" t="s">
        <v>99</v>
      </c>
      <c r="C71" s="115" t="s">
        <v>1595</v>
      </c>
      <c r="D71" s="115" t="s">
        <v>272</v>
      </c>
      <c r="E71" s="115" t="s">
        <v>102</v>
      </c>
      <c r="F71" s="115" t="s">
        <v>92</v>
      </c>
      <c r="G71" s="115" t="s">
        <v>1603</v>
      </c>
      <c r="H71" s="115" t="s">
        <v>95</v>
      </c>
      <c r="I71" s="115" t="s">
        <v>95</v>
      </c>
      <c r="J71" s="115" t="s">
        <v>1612</v>
      </c>
      <c r="K71" s="115" t="s">
        <v>1605</v>
      </c>
      <c r="L71" s="134" t="s">
        <v>1620</v>
      </c>
      <c r="M71" s="24" t="s">
        <v>1621</v>
      </c>
    </row>
    <row r="72" spans="1:17" ht="75" x14ac:dyDescent="0.25">
      <c r="A72" s="114">
        <v>70</v>
      </c>
      <c r="B72" s="115" t="s">
        <v>99</v>
      </c>
      <c r="C72" s="115" t="s">
        <v>1596</v>
      </c>
      <c r="D72" s="115" t="s">
        <v>272</v>
      </c>
      <c r="E72" s="115" t="s">
        <v>102</v>
      </c>
      <c r="F72" s="115" t="s">
        <v>92</v>
      </c>
      <c r="G72" s="115" t="s">
        <v>1604</v>
      </c>
      <c r="H72" s="115" t="s">
        <v>95</v>
      </c>
      <c r="I72" s="115" t="s">
        <v>95</v>
      </c>
      <c r="J72" s="115" t="s">
        <v>1613</v>
      </c>
      <c r="K72" s="115" t="s">
        <v>1605</v>
      </c>
      <c r="L72" s="134" t="s">
        <v>1620</v>
      </c>
      <c r="M72" s="24" t="s">
        <v>1621</v>
      </c>
    </row>
    <row r="73" spans="1:17" x14ac:dyDescent="0.25">
      <c r="A73" s="95"/>
      <c r="B73" s="113"/>
      <c r="C73" s="113"/>
      <c r="D73" s="113"/>
      <c r="E73" s="113"/>
      <c r="F73" s="113"/>
      <c r="G73" s="113"/>
      <c r="H73" s="113"/>
      <c r="I73" s="113"/>
      <c r="J73" s="113"/>
      <c r="K73" s="113"/>
      <c r="L73" s="135"/>
      <c r="M73" s="123"/>
    </row>
    <row r="74" spans="1:17" x14ac:dyDescent="0.25">
      <c r="A74" s="95"/>
      <c r="B74" s="113"/>
      <c r="C74" s="113"/>
      <c r="D74" s="113"/>
      <c r="E74" s="113"/>
      <c r="F74" s="113"/>
      <c r="G74" s="113"/>
      <c r="H74" s="113"/>
      <c r="I74" s="113"/>
      <c r="J74" s="113"/>
      <c r="K74" s="113"/>
      <c r="L74" s="135"/>
      <c r="M74" s="123"/>
    </row>
    <row r="75" spans="1:17" x14ac:dyDescent="0.25">
      <c r="A75" s="95"/>
      <c r="B75" s="113"/>
      <c r="C75" s="113"/>
      <c r="D75" s="113"/>
      <c r="E75" s="113"/>
      <c r="F75" s="113"/>
      <c r="G75" s="113"/>
      <c r="H75" s="113"/>
      <c r="I75" s="113"/>
      <c r="J75" s="113"/>
      <c r="K75" s="113"/>
      <c r="L75" s="135"/>
      <c r="M75" s="123"/>
    </row>
    <row r="76" spans="1:17" x14ac:dyDescent="0.25">
      <c r="B76" s="142" t="s">
        <v>276</v>
      </c>
      <c r="C76" s="142"/>
      <c r="D76" s="142"/>
      <c r="E76" s="142"/>
      <c r="F76" s="142"/>
      <c r="G76" s="142"/>
      <c r="H76" s="142"/>
      <c r="I76" s="142"/>
      <c r="J76" s="142"/>
      <c r="K76" s="142"/>
      <c r="L76" s="142"/>
      <c r="M76" s="142"/>
    </row>
    <row r="77" spans="1:17" x14ac:dyDescent="0.25">
      <c r="B77" s="143" t="s">
        <v>277</v>
      </c>
      <c r="C77" s="143"/>
      <c r="D77" s="143"/>
      <c r="E77" s="143"/>
      <c r="F77" s="143"/>
      <c r="G77" s="143"/>
      <c r="H77" s="143"/>
      <c r="I77" s="143"/>
      <c r="J77" s="143"/>
      <c r="K77" s="143"/>
      <c r="L77" s="143"/>
      <c r="M77" s="143"/>
    </row>
    <row r="78" spans="1:17" s="1" customFormat="1" ht="33.75" customHeight="1" x14ac:dyDescent="0.25">
      <c r="A78" s="116"/>
      <c r="B78" s="142" t="s">
        <v>1629</v>
      </c>
      <c r="C78" s="142"/>
      <c r="D78" s="142"/>
      <c r="E78" s="142"/>
      <c r="F78" s="142"/>
      <c r="G78" s="142"/>
      <c r="H78" s="142"/>
      <c r="I78" s="142"/>
      <c r="J78" s="142"/>
      <c r="K78" s="142"/>
      <c r="L78" s="142"/>
      <c r="M78" s="142"/>
      <c r="N78" s="36"/>
      <c r="O78" s="11"/>
      <c r="P78" s="121"/>
      <c r="Q78" s="121"/>
    </row>
  </sheetData>
  <mergeCells count="4">
    <mergeCell ref="A1:M1"/>
    <mergeCell ref="B76:M76"/>
    <mergeCell ref="B77:M77"/>
    <mergeCell ref="B78:M78"/>
  </mergeCells>
  <conditionalFormatting sqref="B3:M75">
    <cfRule type="expression" dxfId="59" priority="1">
      <formula>ISODD($A3)=TRUE</formula>
    </cfRule>
  </conditionalFormatting>
  <pageMargins left="0.39370078740157483" right="0.19685039370078741" top="0.39370078740157483" bottom="0.39370078740157483" header="0" footer="0"/>
  <pageSetup paperSize="9" scale="77" fitToHeight="0" orientation="landscape" r:id="rId1"/>
  <headerFooter>
    <oddFooter>&amp;LForm No: KYS-FR-88        &amp;RRev.No./Tar:00/24.05.2021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theme="3" tint="-0.249977111117893"/>
    <pageSetUpPr fitToPage="1"/>
  </sheetPr>
  <dimension ref="A1:Q130"/>
  <sheetViews>
    <sheetView topLeftCell="A102" zoomScale="85" zoomScaleNormal="85" workbookViewId="0">
      <selection activeCell="D110" sqref="D110"/>
    </sheetView>
  </sheetViews>
  <sheetFormatPr defaultRowHeight="15" x14ac:dyDescent="0.25"/>
  <cols>
    <col min="1" max="1" width="4.7109375" style="16" customWidth="1"/>
    <col min="2" max="2" width="17.85546875" style="38" customWidth="1"/>
    <col min="3" max="3" width="27.5703125" style="38" customWidth="1"/>
    <col min="4" max="4" width="26.42578125" style="38" customWidth="1"/>
    <col min="5" max="5" width="20.140625" style="38" customWidth="1"/>
    <col min="6" max="6" width="11.7109375" style="39" customWidth="1"/>
    <col min="7" max="7" width="9.140625" style="16" hidden="1" customWidth="1"/>
    <col min="8" max="8" width="7.7109375" style="17" customWidth="1"/>
    <col min="9" max="9" width="16" style="16" hidden="1" customWidth="1"/>
    <col min="10" max="10" width="7.140625" style="11" customWidth="1"/>
    <col min="11" max="11" width="4.7109375" style="11" customWidth="1"/>
    <col min="12" max="12" width="9.7109375" style="20" customWidth="1"/>
    <col min="13" max="13" width="9.42578125" style="21" customWidth="1"/>
    <col min="14" max="14" width="9.140625" style="1"/>
    <col min="15" max="15" width="9.140625" style="11"/>
    <col min="16" max="16384" width="9.140625" style="1"/>
  </cols>
  <sheetData>
    <row r="1" spans="1:17" ht="31.5" customHeight="1" x14ac:dyDescent="0.25">
      <c r="A1" s="138" t="s">
        <v>278</v>
      </c>
      <c r="B1" s="139"/>
      <c r="C1" s="139"/>
      <c r="D1" s="139"/>
      <c r="E1" s="139"/>
      <c r="F1" s="139"/>
      <c r="G1" s="139"/>
      <c r="H1" s="139"/>
      <c r="I1" s="139"/>
      <c r="J1" s="139"/>
      <c r="K1" s="139"/>
      <c r="L1" s="139"/>
      <c r="M1" s="139"/>
      <c r="O1" s="1"/>
    </row>
    <row r="2" spans="1:17" ht="59.25" customHeight="1" x14ac:dyDescent="0.25">
      <c r="A2" s="3" t="s">
        <v>1</v>
      </c>
      <c r="B2" s="26" t="s">
        <v>2</v>
      </c>
      <c r="C2" s="26" t="s">
        <v>3</v>
      </c>
      <c r="D2" s="26" t="s">
        <v>4</v>
      </c>
      <c r="E2" s="26" t="s">
        <v>5</v>
      </c>
      <c r="F2" s="26" t="s">
        <v>85</v>
      </c>
      <c r="G2" s="27" t="s">
        <v>86</v>
      </c>
      <c r="H2" s="3" t="s">
        <v>6</v>
      </c>
      <c r="I2" s="28" t="s">
        <v>87</v>
      </c>
      <c r="J2" s="29" t="s">
        <v>7</v>
      </c>
      <c r="K2" s="30" t="s">
        <v>8</v>
      </c>
      <c r="L2" s="6" t="s">
        <v>9</v>
      </c>
      <c r="M2" s="7" t="s">
        <v>10</v>
      </c>
      <c r="O2" s="1"/>
    </row>
    <row r="3" spans="1:17" ht="30" x14ac:dyDescent="0.25">
      <c r="A3" s="8">
        <v>1</v>
      </c>
      <c r="B3" s="9" t="s">
        <v>279</v>
      </c>
      <c r="C3" s="9" t="s">
        <v>280</v>
      </c>
      <c r="D3" s="9" t="s">
        <v>281</v>
      </c>
      <c r="E3" s="9" t="s">
        <v>282</v>
      </c>
      <c r="F3" s="31" t="s">
        <v>283</v>
      </c>
      <c r="G3" s="8"/>
      <c r="H3" s="8" t="s">
        <v>23</v>
      </c>
      <c r="I3" s="8" t="s">
        <v>95</v>
      </c>
      <c r="J3" s="8" t="s">
        <v>284</v>
      </c>
      <c r="K3" s="8">
        <v>1</v>
      </c>
      <c r="L3" s="10">
        <v>183.6</v>
      </c>
      <c r="M3" s="10">
        <f>L3*1.2</f>
        <v>220.32</v>
      </c>
      <c r="P3" s="118"/>
      <c r="Q3" s="118"/>
    </row>
    <row r="4" spans="1:17" ht="30" x14ac:dyDescent="0.25">
      <c r="A4" s="8">
        <v>2</v>
      </c>
      <c r="B4" s="9" t="s">
        <v>279</v>
      </c>
      <c r="C4" s="9" t="s">
        <v>285</v>
      </c>
      <c r="D4" s="9" t="s">
        <v>286</v>
      </c>
      <c r="E4" s="9" t="s">
        <v>282</v>
      </c>
      <c r="F4" s="31" t="s">
        <v>283</v>
      </c>
      <c r="G4" s="8"/>
      <c r="H4" s="8" t="s">
        <v>23</v>
      </c>
      <c r="I4" s="8" t="s">
        <v>95</v>
      </c>
      <c r="J4" s="8" t="s">
        <v>284</v>
      </c>
      <c r="K4" s="8">
        <v>1</v>
      </c>
      <c r="L4" s="10">
        <v>183.6</v>
      </c>
      <c r="M4" s="10">
        <f t="shared" ref="M4:M29" si="0">L4*1.2</f>
        <v>220.32</v>
      </c>
      <c r="P4" s="118"/>
      <c r="Q4" s="118"/>
    </row>
    <row r="5" spans="1:17" ht="30" x14ac:dyDescent="0.25">
      <c r="A5" s="114">
        <v>3</v>
      </c>
      <c r="B5" s="9" t="s">
        <v>287</v>
      </c>
      <c r="C5" s="9" t="s">
        <v>288</v>
      </c>
      <c r="D5" s="9" t="s">
        <v>289</v>
      </c>
      <c r="E5" s="9" t="s">
        <v>290</v>
      </c>
      <c r="F5" s="31" t="s">
        <v>291</v>
      </c>
      <c r="G5" s="8" t="s">
        <v>292</v>
      </c>
      <c r="H5" s="8" t="s">
        <v>23</v>
      </c>
      <c r="I5" s="8" t="s">
        <v>95</v>
      </c>
      <c r="J5" s="8" t="s">
        <v>284</v>
      </c>
      <c r="K5" s="8">
        <v>1</v>
      </c>
      <c r="L5" s="10">
        <v>356.4</v>
      </c>
      <c r="M5" s="10">
        <f t="shared" si="0"/>
        <v>427.67999999999995</v>
      </c>
      <c r="P5" s="118"/>
      <c r="Q5" s="118"/>
    </row>
    <row r="6" spans="1:17" ht="49.5" customHeight="1" x14ac:dyDescent="0.25">
      <c r="A6" s="114">
        <v>4</v>
      </c>
      <c r="B6" s="9" t="s">
        <v>293</v>
      </c>
      <c r="C6" s="9" t="s">
        <v>294</v>
      </c>
      <c r="D6" s="9" t="s">
        <v>295</v>
      </c>
      <c r="E6" s="9" t="s">
        <v>296</v>
      </c>
      <c r="F6" s="31" t="s">
        <v>283</v>
      </c>
      <c r="G6" s="8" t="s">
        <v>297</v>
      </c>
      <c r="H6" s="8" t="s">
        <v>23</v>
      </c>
      <c r="I6" s="8" t="s">
        <v>95</v>
      </c>
      <c r="J6" s="8" t="s">
        <v>284</v>
      </c>
      <c r="K6" s="8">
        <v>2</v>
      </c>
      <c r="L6" s="10">
        <v>467.1</v>
      </c>
      <c r="M6" s="10">
        <f t="shared" si="0"/>
        <v>560.52</v>
      </c>
      <c r="P6" s="118"/>
      <c r="Q6" s="118"/>
    </row>
    <row r="7" spans="1:17" ht="75" x14ac:dyDescent="0.25">
      <c r="A7" s="114">
        <v>5</v>
      </c>
      <c r="B7" s="9" t="s">
        <v>298</v>
      </c>
      <c r="C7" s="9" t="s">
        <v>298</v>
      </c>
      <c r="D7" s="9" t="s">
        <v>299</v>
      </c>
      <c r="E7" s="9" t="s">
        <v>300</v>
      </c>
      <c r="F7" s="31" t="s">
        <v>301</v>
      </c>
      <c r="G7" s="8" t="s">
        <v>302</v>
      </c>
      <c r="H7" s="8" t="s">
        <v>14</v>
      </c>
      <c r="I7" s="8" t="s">
        <v>95</v>
      </c>
      <c r="J7" s="8" t="s">
        <v>284</v>
      </c>
      <c r="K7" s="8">
        <v>1</v>
      </c>
      <c r="L7" s="10">
        <v>256.5</v>
      </c>
      <c r="M7" s="10">
        <f t="shared" si="0"/>
        <v>307.8</v>
      </c>
      <c r="P7" s="118"/>
      <c r="Q7" s="118"/>
    </row>
    <row r="8" spans="1:17" ht="45" x14ac:dyDescent="0.25">
      <c r="A8" s="130">
        <v>6</v>
      </c>
      <c r="B8" s="9" t="s">
        <v>303</v>
      </c>
      <c r="C8" s="9" t="s">
        <v>304</v>
      </c>
      <c r="D8" s="9" t="s">
        <v>305</v>
      </c>
      <c r="E8" s="9" t="s">
        <v>306</v>
      </c>
      <c r="F8" s="31" t="s">
        <v>301</v>
      </c>
      <c r="G8" s="8" t="s">
        <v>307</v>
      </c>
      <c r="H8" s="8" t="s">
        <v>23</v>
      </c>
      <c r="I8" s="8" t="s">
        <v>95</v>
      </c>
      <c r="J8" s="8" t="s">
        <v>284</v>
      </c>
      <c r="K8" s="8">
        <v>1</v>
      </c>
      <c r="L8" s="10">
        <v>256.5</v>
      </c>
      <c r="M8" s="10">
        <f t="shared" si="0"/>
        <v>307.8</v>
      </c>
      <c r="P8" s="118"/>
      <c r="Q8" s="118"/>
    </row>
    <row r="9" spans="1:17" ht="30" x14ac:dyDescent="0.25">
      <c r="A9" s="130">
        <v>7</v>
      </c>
      <c r="B9" s="9" t="s">
        <v>303</v>
      </c>
      <c r="C9" s="9" t="s">
        <v>304</v>
      </c>
      <c r="D9" s="9" t="s">
        <v>308</v>
      </c>
      <c r="E9" s="9" t="s">
        <v>309</v>
      </c>
      <c r="F9" s="31" t="s">
        <v>301</v>
      </c>
      <c r="G9" s="8" t="s">
        <v>310</v>
      </c>
      <c r="H9" s="8" t="s">
        <v>23</v>
      </c>
      <c r="I9" s="8" t="s">
        <v>95</v>
      </c>
      <c r="J9" s="8" t="s">
        <v>284</v>
      </c>
      <c r="K9" s="8">
        <v>1</v>
      </c>
      <c r="L9" s="10">
        <v>256.5</v>
      </c>
      <c r="M9" s="10">
        <f t="shared" si="0"/>
        <v>307.8</v>
      </c>
      <c r="P9" s="118"/>
      <c r="Q9" s="118"/>
    </row>
    <row r="10" spans="1:17" ht="30" x14ac:dyDescent="0.25">
      <c r="A10" s="130">
        <v>8</v>
      </c>
      <c r="B10" s="9" t="s">
        <v>303</v>
      </c>
      <c r="C10" s="9" t="s">
        <v>304</v>
      </c>
      <c r="D10" s="9" t="s">
        <v>311</v>
      </c>
      <c r="E10" s="9" t="s">
        <v>312</v>
      </c>
      <c r="F10" s="31" t="s">
        <v>301</v>
      </c>
      <c r="G10" s="8" t="s">
        <v>313</v>
      </c>
      <c r="H10" s="8" t="s">
        <v>23</v>
      </c>
      <c r="I10" s="8" t="s">
        <v>95</v>
      </c>
      <c r="J10" s="8" t="s">
        <v>284</v>
      </c>
      <c r="K10" s="8">
        <v>1</v>
      </c>
      <c r="L10" s="10">
        <v>256.5</v>
      </c>
      <c r="M10" s="10">
        <f t="shared" si="0"/>
        <v>307.8</v>
      </c>
      <c r="P10" s="118"/>
      <c r="Q10" s="118"/>
    </row>
    <row r="11" spans="1:17" ht="30" x14ac:dyDescent="0.25">
      <c r="A11" s="130">
        <v>9</v>
      </c>
      <c r="B11" s="9" t="s">
        <v>303</v>
      </c>
      <c r="C11" s="9" t="s">
        <v>314</v>
      </c>
      <c r="D11" s="9" t="s">
        <v>315</v>
      </c>
      <c r="E11" s="9" t="s">
        <v>316</v>
      </c>
      <c r="F11" s="31" t="s">
        <v>317</v>
      </c>
      <c r="G11" s="8" t="s">
        <v>318</v>
      </c>
      <c r="H11" s="8" t="s">
        <v>14</v>
      </c>
      <c r="I11" s="8" t="s">
        <v>95</v>
      </c>
      <c r="J11" s="8" t="s">
        <v>284</v>
      </c>
      <c r="K11" s="8">
        <v>1</v>
      </c>
      <c r="L11" s="10">
        <v>256.5</v>
      </c>
      <c r="M11" s="10">
        <f t="shared" si="0"/>
        <v>307.8</v>
      </c>
      <c r="P11" s="118"/>
      <c r="Q11" s="118"/>
    </row>
    <row r="12" spans="1:17" ht="30" x14ac:dyDescent="0.25">
      <c r="A12" s="130">
        <v>10</v>
      </c>
      <c r="B12" s="9" t="s">
        <v>303</v>
      </c>
      <c r="C12" s="9" t="s">
        <v>319</v>
      </c>
      <c r="D12" s="9" t="s">
        <v>320</v>
      </c>
      <c r="E12" s="9" t="s">
        <v>321</v>
      </c>
      <c r="F12" s="31" t="s">
        <v>322</v>
      </c>
      <c r="G12" s="8" t="s">
        <v>323</v>
      </c>
      <c r="H12" s="8" t="s">
        <v>14</v>
      </c>
      <c r="I12" s="8" t="s">
        <v>95</v>
      </c>
      <c r="J12" s="8" t="s">
        <v>284</v>
      </c>
      <c r="K12" s="8">
        <v>1</v>
      </c>
      <c r="L12" s="10">
        <v>256.5</v>
      </c>
      <c r="M12" s="10">
        <f t="shared" si="0"/>
        <v>307.8</v>
      </c>
      <c r="P12" s="118"/>
      <c r="Q12" s="118"/>
    </row>
    <row r="13" spans="1:17" ht="45" x14ac:dyDescent="0.25">
      <c r="A13" s="130">
        <v>11</v>
      </c>
      <c r="B13" s="9" t="s">
        <v>324</v>
      </c>
      <c r="C13" s="9" t="s">
        <v>325</v>
      </c>
      <c r="D13" s="9" t="s">
        <v>326</v>
      </c>
      <c r="E13" s="9" t="s">
        <v>327</v>
      </c>
      <c r="F13" s="31" t="s">
        <v>301</v>
      </c>
      <c r="G13" s="8" t="s">
        <v>328</v>
      </c>
      <c r="H13" s="8" t="s">
        <v>23</v>
      </c>
      <c r="I13" s="8" t="s">
        <v>95</v>
      </c>
      <c r="J13" s="8" t="s">
        <v>284</v>
      </c>
      <c r="K13" s="8">
        <v>1</v>
      </c>
      <c r="L13" s="10">
        <v>256.5</v>
      </c>
      <c r="M13" s="10">
        <f t="shared" si="0"/>
        <v>307.8</v>
      </c>
      <c r="P13" s="118"/>
      <c r="Q13" s="118"/>
    </row>
    <row r="14" spans="1:17" ht="45" x14ac:dyDescent="0.25">
      <c r="A14" s="130">
        <v>12</v>
      </c>
      <c r="B14" s="9" t="s">
        <v>329</v>
      </c>
      <c r="C14" s="9" t="s">
        <v>329</v>
      </c>
      <c r="D14" s="9" t="s">
        <v>330</v>
      </c>
      <c r="E14" s="9" t="s">
        <v>331</v>
      </c>
      <c r="F14" s="31" t="s">
        <v>283</v>
      </c>
      <c r="G14" s="8"/>
      <c r="H14" s="8" t="s">
        <v>23</v>
      </c>
      <c r="I14" s="8" t="s">
        <v>95</v>
      </c>
      <c r="J14" s="8" t="s">
        <v>284</v>
      </c>
      <c r="K14" s="8">
        <v>1</v>
      </c>
      <c r="L14" s="10" t="s">
        <v>359</v>
      </c>
      <c r="M14" s="10" t="s">
        <v>359</v>
      </c>
      <c r="P14" s="118"/>
      <c r="Q14" s="118"/>
    </row>
    <row r="15" spans="1:17" ht="35.25" customHeight="1" x14ac:dyDescent="0.25">
      <c r="A15" s="130">
        <v>13</v>
      </c>
      <c r="B15" s="9" t="s">
        <v>332</v>
      </c>
      <c r="C15" s="9" t="s">
        <v>332</v>
      </c>
      <c r="D15" s="9" t="s">
        <v>333</v>
      </c>
      <c r="E15" s="9" t="s">
        <v>331</v>
      </c>
      <c r="F15" s="31" t="s">
        <v>301</v>
      </c>
      <c r="G15" s="8" t="s">
        <v>334</v>
      </c>
      <c r="H15" s="8" t="s">
        <v>23</v>
      </c>
      <c r="I15" s="8" t="s">
        <v>95</v>
      </c>
      <c r="J15" s="8" t="s">
        <v>284</v>
      </c>
      <c r="K15" s="8">
        <v>1</v>
      </c>
      <c r="L15" s="10">
        <v>305.10000000000002</v>
      </c>
      <c r="M15" s="10">
        <f t="shared" si="0"/>
        <v>366.12</v>
      </c>
      <c r="P15" s="118"/>
      <c r="Q15" s="118"/>
    </row>
    <row r="16" spans="1:17" ht="53.25" customHeight="1" x14ac:dyDescent="0.25">
      <c r="A16" s="130">
        <v>14</v>
      </c>
      <c r="B16" s="9" t="s">
        <v>335</v>
      </c>
      <c r="C16" s="9" t="s">
        <v>335</v>
      </c>
      <c r="D16" s="9" t="s">
        <v>336</v>
      </c>
      <c r="E16" s="9" t="s">
        <v>331</v>
      </c>
      <c r="F16" s="31" t="s">
        <v>301</v>
      </c>
      <c r="G16" s="8"/>
      <c r="H16" s="8" t="s">
        <v>23</v>
      </c>
      <c r="I16" s="8" t="s">
        <v>95</v>
      </c>
      <c r="J16" s="8" t="s">
        <v>284</v>
      </c>
      <c r="K16" s="8">
        <v>1</v>
      </c>
      <c r="L16" s="10">
        <v>467.1</v>
      </c>
      <c r="M16" s="10">
        <f t="shared" si="0"/>
        <v>560.52</v>
      </c>
      <c r="P16" s="118"/>
      <c r="Q16" s="118"/>
    </row>
    <row r="17" spans="1:17" ht="150" x14ac:dyDescent="0.25">
      <c r="A17" s="130">
        <v>15</v>
      </c>
      <c r="B17" s="9" t="s">
        <v>337</v>
      </c>
      <c r="C17" s="9" t="s">
        <v>338</v>
      </c>
      <c r="D17" s="9" t="s">
        <v>339</v>
      </c>
      <c r="E17" s="9" t="s">
        <v>340</v>
      </c>
      <c r="F17" s="31" t="s">
        <v>283</v>
      </c>
      <c r="G17" s="8"/>
      <c r="H17" s="8" t="s">
        <v>23</v>
      </c>
      <c r="I17" s="8" t="s">
        <v>95</v>
      </c>
      <c r="J17" s="8" t="s">
        <v>284</v>
      </c>
      <c r="K17" s="8">
        <v>1</v>
      </c>
      <c r="L17" s="10">
        <v>234</v>
      </c>
      <c r="M17" s="10">
        <f t="shared" si="0"/>
        <v>280.8</v>
      </c>
      <c r="P17" s="118"/>
      <c r="Q17" s="118"/>
    </row>
    <row r="18" spans="1:17" ht="45" x14ac:dyDescent="0.25">
      <c r="A18" s="130">
        <v>16</v>
      </c>
      <c r="B18" s="9" t="s">
        <v>341</v>
      </c>
      <c r="C18" s="9" t="s">
        <v>341</v>
      </c>
      <c r="D18" s="9" t="s">
        <v>342</v>
      </c>
      <c r="E18" s="9" t="s">
        <v>343</v>
      </c>
      <c r="F18" s="31" t="s">
        <v>283</v>
      </c>
      <c r="G18" s="8"/>
      <c r="H18" s="8" t="s">
        <v>23</v>
      </c>
      <c r="I18" s="8" t="s">
        <v>95</v>
      </c>
      <c r="J18" s="8" t="s">
        <v>284</v>
      </c>
      <c r="K18" s="8">
        <v>1</v>
      </c>
      <c r="L18" s="10">
        <v>183.6</v>
      </c>
      <c r="M18" s="10">
        <f t="shared" si="0"/>
        <v>220.32</v>
      </c>
      <c r="P18" s="118"/>
      <c r="Q18" s="118"/>
    </row>
    <row r="19" spans="1:17" ht="45" x14ac:dyDescent="0.25">
      <c r="A19" s="130">
        <v>17</v>
      </c>
      <c r="B19" s="9" t="s">
        <v>344</v>
      </c>
      <c r="C19" s="9" t="s">
        <v>344</v>
      </c>
      <c r="D19" s="9" t="s">
        <v>345</v>
      </c>
      <c r="E19" s="9" t="s">
        <v>346</v>
      </c>
      <c r="F19" s="31" t="s">
        <v>283</v>
      </c>
      <c r="G19" s="8" t="s">
        <v>347</v>
      </c>
      <c r="H19" s="8" t="s">
        <v>23</v>
      </c>
      <c r="I19" s="8" t="s">
        <v>95</v>
      </c>
      <c r="J19" s="8" t="s">
        <v>284</v>
      </c>
      <c r="K19" s="8">
        <v>1</v>
      </c>
      <c r="L19" s="10">
        <v>183.6</v>
      </c>
      <c r="M19" s="10">
        <f t="shared" si="0"/>
        <v>220.32</v>
      </c>
      <c r="P19" s="118"/>
      <c r="Q19" s="118"/>
    </row>
    <row r="20" spans="1:17" ht="45" x14ac:dyDescent="0.25">
      <c r="A20" s="130">
        <v>18</v>
      </c>
      <c r="B20" s="9" t="s">
        <v>348</v>
      </c>
      <c r="C20" s="9" t="s">
        <v>349</v>
      </c>
      <c r="D20" s="9" t="s">
        <v>350</v>
      </c>
      <c r="E20" s="9" t="s">
        <v>351</v>
      </c>
      <c r="F20" s="31" t="s">
        <v>283</v>
      </c>
      <c r="G20" s="8"/>
      <c r="H20" s="8" t="s">
        <v>23</v>
      </c>
      <c r="I20" s="8" t="s">
        <v>95</v>
      </c>
      <c r="J20" s="8" t="s">
        <v>284</v>
      </c>
      <c r="K20" s="8">
        <v>1</v>
      </c>
      <c r="L20" s="10">
        <v>183.6</v>
      </c>
      <c r="M20" s="10">
        <f t="shared" si="0"/>
        <v>220.32</v>
      </c>
      <c r="P20" s="118"/>
      <c r="Q20" s="118"/>
    </row>
    <row r="21" spans="1:17" ht="75" x14ac:dyDescent="0.25">
      <c r="A21" s="130">
        <v>19</v>
      </c>
      <c r="B21" s="9" t="s">
        <v>352</v>
      </c>
      <c r="C21" s="9" t="s">
        <v>353</v>
      </c>
      <c r="D21" s="9" t="s">
        <v>354</v>
      </c>
      <c r="E21" s="9" t="s">
        <v>355</v>
      </c>
      <c r="F21" s="31" t="s">
        <v>283</v>
      </c>
      <c r="G21" s="8"/>
      <c r="H21" s="8" t="s">
        <v>23</v>
      </c>
      <c r="I21" s="8" t="s">
        <v>95</v>
      </c>
      <c r="J21" s="8" t="s">
        <v>284</v>
      </c>
      <c r="K21" s="8">
        <v>1</v>
      </c>
      <c r="L21" s="10">
        <v>183.6</v>
      </c>
      <c r="M21" s="10">
        <f t="shared" si="0"/>
        <v>220.32</v>
      </c>
      <c r="P21" s="118"/>
      <c r="Q21" s="118"/>
    </row>
    <row r="22" spans="1:17" ht="60" x14ac:dyDescent="0.25">
      <c r="A22" s="130">
        <v>20</v>
      </c>
      <c r="B22" s="9" t="s">
        <v>356</v>
      </c>
      <c r="C22" s="9" t="s">
        <v>356</v>
      </c>
      <c r="D22" s="9" t="s">
        <v>357</v>
      </c>
      <c r="E22" s="9" t="s">
        <v>321</v>
      </c>
      <c r="F22" s="31" t="s">
        <v>358</v>
      </c>
      <c r="G22" s="8"/>
      <c r="H22" s="8" t="s">
        <v>23</v>
      </c>
      <c r="I22" s="8" t="s">
        <v>95</v>
      </c>
      <c r="J22" s="8" t="s">
        <v>284</v>
      </c>
      <c r="K22" s="8">
        <v>1</v>
      </c>
      <c r="L22" s="10" t="s">
        <v>359</v>
      </c>
      <c r="M22" s="10" t="s">
        <v>359</v>
      </c>
      <c r="P22" s="118"/>
      <c r="Q22" s="118"/>
    </row>
    <row r="23" spans="1:17" ht="75" x14ac:dyDescent="0.25">
      <c r="A23" s="130">
        <v>21</v>
      </c>
      <c r="B23" s="9" t="s">
        <v>360</v>
      </c>
      <c r="C23" s="9" t="s">
        <v>360</v>
      </c>
      <c r="D23" s="9" t="s">
        <v>361</v>
      </c>
      <c r="E23" s="9" t="s">
        <v>321</v>
      </c>
      <c r="F23" s="31" t="s">
        <v>301</v>
      </c>
      <c r="G23" s="8" t="s">
        <v>362</v>
      </c>
      <c r="H23" s="8" t="s">
        <v>23</v>
      </c>
      <c r="I23" s="8" t="s">
        <v>95</v>
      </c>
      <c r="J23" s="8" t="s">
        <v>284</v>
      </c>
      <c r="K23" s="8">
        <v>1</v>
      </c>
      <c r="L23" s="10">
        <v>500</v>
      </c>
      <c r="M23" s="10">
        <f t="shared" si="0"/>
        <v>600</v>
      </c>
      <c r="P23" s="118"/>
      <c r="Q23" s="118"/>
    </row>
    <row r="24" spans="1:17" ht="70.5" customHeight="1" x14ac:dyDescent="0.25">
      <c r="A24" s="130">
        <v>22</v>
      </c>
      <c r="B24" s="9" t="s">
        <v>363</v>
      </c>
      <c r="C24" s="9" t="s">
        <v>363</v>
      </c>
      <c r="D24" s="9" t="s">
        <v>364</v>
      </c>
      <c r="E24" s="9" t="s">
        <v>321</v>
      </c>
      <c r="F24" s="31" t="s">
        <v>301</v>
      </c>
      <c r="G24" s="8" t="s">
        <v>365</v>
      </c>
      <c r="H24" s="8" t="s">
        <v>23</v>
      </c>
      <c r="I24" s="8" t="s">
        <v>95</v>
      </c>
      <c r="J24" s="8" t="s">
        <v>284</v>
      </c>
      <c r="K24" s="8">
        <v>1</v>
      </c>
      <c r="L24" s="10" t="s">
        <v>366</v>
      </c>
      <c r="M24" s="10" t="s">
        <v>366</v>
      </c>
      <c r="P24" s="118"/>
      <c r="Q24" s="118"/>
    </row>
    <row r="25" spans="1:17" ht="75" x14ac:dyDescent="0.25">
      <c r="A25" s="130">
        <v>23</v>
      </c>
      <c r="B25" s="9" t="s">
        <v>367</v>
      </c>
      <c r="C25" s="9" t="s">
        <v>367</v>
      </c>
      <c r="D25" s="9" t="s">
        <v>368</v>
      </c>
      <c r="E25" s="9" t="s">
        <v>369</v>
      </c>
      <c r="F25" s="31" t="s">
        <v>283</v>
      </c>
      <c r="G25" s="8"/>
      <c r="H25" s="8" t="s">
        <v>23</v>
      </c>
      <c r="I25" s="8" t="s">
        <v>94</v>
      </c>
      <c r="J25" s="8" t="s">
        <v>96</v>
      </c>
      <c r="K25" s="8">
        <v>1</v>
      </c>
      <c r="L25" s="10">
        <v>345.6</v>
      </c>
      <c r="M25" s="10">
        <f t="shared" si="0"/>
        <v>414.72</v>
      </c>
      <c r="P25" s="118"/>
      <c r="Q25" s="118"/>
    </row>
    <row r="26" spans="1:17" ht="150" x14ac:dyDescent="0.25">
      <c r="A26" s="130">
        <v>24</v>
      </c>
      <c r="B26" s="9" t="s">
        <v>370</v>
      </c>
      <c r="C26" s="9" t="s">
        <v>371</v>
      </c>
      <c r="D26" s="9" t="s">
        <v>372</v>
      </c>
      <c r="E26" s="9" t="s">
        <v>373</v>
      </c>
      <c r="F26" s="31" t="s">
        <v>283</v>
      </c>
      <c r="G26" s="8"/>
      <c r="H26" s="8" t="s">
        <v>23</v>
      </c>
      <c r="I26" s="8" t="s">
        <v>95</v>
      </c>
      <c r="J26" s="8" t="s">
        <v>284</v>
      </c>
      <c r="K26" s="8">
        <v>1</v>
      </c>
      <c r="L26" s="10">
        <v>518.4</v>
      </c>
      <c r="M26" s="10">
        <f t="shared" si="0"/>
        <v>622.07999999999993</v>
      </c>
      <c r="P26" s="118"/>
      <c r="Q26" s="118"/>
    </row>
    <row r="27" spans="1:17" ht="45" x14ac:dyDescent="0.25">
      <c r="A27" s="130">
        <v>25</v>
      </c>
      <c r="B27" s="9" t="s">
        <v>374</v>
      </c>
      <c r="C27" s="9" t="s">
        <v>374</v>
      </c>
      <c r="D27" s="9" t="s">
        <v>375</v>
      </c>
      <c r="E27" s="9" t="s">
        <v>376</v>
      </c>
      <c r="F27" s="31" t="s">
        <v>283</v>
      </c>
      <c r="G27" s="8"/>
      <c r="H27" s="8" t="s">
        <v>23</v>
      </c>
      <c r="I27" s="8" t="s">
        <v>95</v>
      </c>
      <c r="J27" s="8" t="s">
        <v>96</v>
      </c>
      <c r="K27" s="8">
        <v>1</v>
      </c>
      <c r="L27" s="10">
        <v>183.6</v>
      </c>
      <c r="M27" s="10">
        <f t="shared" si="0"/>
        <v>220.32</v>
      </c>
      <c r="P27" s="118"/>
      <c r="Q27" s="118"/>
    </row>
    <row r="28" spans="1:17" ht="330" x14ac:dyDescent="0.25">
      <c r="A28" s="130">
        <v>26</v>
      </c>
      <c r="B28" s="9" t="s">
        <v>377</v>
      </c>
      <c r="C28" s="9" t="s">
        <v>378</v>
      </c>
      <c r="D28" s="9" t="s">
        <v>379</v>
      </c>
      <c r="E28" s="9" t="s">
        <v>380</v>
      </c>
      <c r="F28" s="31" t="s">
        <v>283</v>
      </c>
      <c r="G28" s="8"/>
      <c r="H28" s="8" t="s">
        <v>23</v>
      </c>
      <c r="I28" s="8" t="s">
        <v>95</v>
      </c>
      <c r="J28" s="8" t="s">
        <v>284</v>
      </c>
      <c r="K28" s="8">
        <v>1</v>
      </c>
      <c r="L28" s="10">
        <v>234</v>
      </c>
      <c r="M28" s="10">
        <f t="shared" si="0"/>
        <v>280.8</v>
      </c>
      <c r="P28" s="118"/>
      <c r="Q28" s="118"/>
    </row>
    <row r="29" spans="1:17" ht="30" x14ac:dyDescent="0.25">
      <c r="A29" s="130">
        <v>27</v>
      </c>
      <c r="B29" s="9" t="s">
        <v>381</v>
      </c>
      <c r="C29" s="9" t="s">
        <v>381</v>
      </c>
      <c r="D29" s="9" t="s">
        <v>382</v>
      </c>
      <c r="E29" s="9" t="s">
        <v>383</v>
      </c>
      <c r="F29" s="31" t="s">
        <v>283</v>
      </c>
      <c r="G29" s="8" t="s">
        <v>384</v>
      </c>
      <c r="H29" s="8" t="s">
        <v>23</v>
      </c>
      <c r="I29" s="8" t="s">
        <v>95</v>
      </c>
      <c r="J29" s="8" t="s">
        <v>284</v>
      </c>
      <c r="K29" s="8">
        <v>2</v>
      </c>
      <c r="L29" s="10">
        <v>275.39999999999998</v>
      </c>
      <c r="M29" s="10">
        <f t="shared" si="0"/>
        <v>330.47999999999996</v>
      </c>
      <c r="P29" s="118"/>
      <c r="Q29" s="118"/>
    </row>
    <row r="30" spans="1:17" ht="30" x14ac:dyDescent="0.25">
      <c r="A30" s="130">
        <v>28</v>
      </c>
      <c r="B30" s="9" t="s">
        <v>385</v>
      </c>
      <c r="C30" s="9" t="s">
        <v>385</v>
      </c>
      <c r="D30" s="9" t="s">
        <v>386</v>
      </c>
      <c r="E30" s="9" t="s">
        <v>383</v>
      </c>
      <c r="F30" s="31" t="s">
        <v>283</v>
      </c>
      <c r="G30" s="8"/>
      <c r="H30" s="8" t="s">
        <v>23</v>
      </c>
      <c r="I30" s="8" t="s">
        <v>95</v>
      </c>
      <c r="J30" s="8" t="s">
        <v>284</v>
      </c>
      <c r="K30" s="8">
        <v>1</v>
      </c>
      <c r="L30" s="10" t="s">
        <v>366</v>
      </c>
      <c r="M30" s="10" t="s">
        <v>366</v>
      </c>
      <c r="P30" s="118"/>
      <c r="Q30" s="118"/>
    </row>
    <row r="31" spans="1:17" ht="45" x14ac:dyDescent="0.25">
      <c r="A31" s="130">
        <v>29</v>
      </c>
      <c r="B31" s="9" t="s">
        <v>387</v>
      </c>
      <c r="C31" s="9" t="s">
        <v>387</v>
      </c>
      <c r="D31" s="9" t="s">
        <v>388</v>
      </c>
      <c r="E31" s="9" t="s">
        <v>383</v>
      </c>
      <c r="F31" s="31" t="s">
        <v>301</v>
      </c>
      <c r="G31" s="8"/>
      <c r="H31" s="8" t="s">
        <v>23</v>
      </c>
      <c r="I31" s="8" t="s">
        <v>95</v>
      </c>
      <c r="J31" s="8" t="s">
        <v>284</v>
      </c>
      <c r="K31" s="8">
        <v>1</v>
      </c>
      <c r="L31" s="10" t="s">
        <v>366</v>
      </c>
      <c r="M31" s="10" t="s">
        <v>366</v>
      </c>
      <c r="P31" s="118"/>
      <c r="Q31" s="118"/>
    </row>
    <row r="32" spans="1:17" ht="60" customHeight="1" x14ac:dyDescent="0.25">
      <c r="A32" s="130">
        <v>30</v>
      </c>
      <c r="B32" s="9" t="s">
        <v>389</v>
      </c>
      <c r="C32" s="9" t="s">
        <v>390</v>
      </c>
      <c r="D32" s="9" t="s">
        <v>391</v>
      </c>
      <c r="E32" s="9" t="s">
        <v>389</v>
      </c>
      <c r="F32" s="31" t="s">
        <v>283</v>
      </c>
      <c r="G32" s="8"/>
      <c r="H32" s="8" t="s">
        <v>23</v>
      </c>
      <c r="I32" s="8" t="s">
        <v>95</v>
      </c>
      <c r="J32" s="8" t="s">
        <v>284</v>
      </c>
      <c r="K32" s="8">
        <v>1</v>
      </c>
      <c r="L32" s="10">
        <v>234</v>
      </c>
      <c r="M32" s="10">
        <f t="shared" ref="M32:M94" si="1">L32*1.2</f>
        <v>280.8</v>
      </c>
      <c r="P32" s="118"/>
      <c r="Q32" s="118"/>
    </row>
    <row r="33" spans="1:17" ht="120" x14ac:dyDescent="0.25">
      <c r="A33" s="130">
        <v>31</v>
      </c>
      <c r="B33" s="9" t="s">
        <v>392</v>
      </c>
      <c r="C33" s="9" t="s">
        <v>393</v>
      </c>
      <c r="D33" s="9" t="s">
        <v>391</v>
      </c>
      <c r="E33" s="9" t="s">
        <v>389</v>
      </c>
      <c r="F33" s="31" t="s">
        <v>283</v>
      </c>
      <c r="G33" s="8"/>
      <c r="H33" s="8" t="s">
        <v>23</v>
      </c>
      <c r="I33" s="8" t="s">
        <v>95</v>
      </c>
      <c r="J33" s="8" t="s">
        <v>284</v>
      </c>
      <c r="K33" s="8">
        <v>1</v>
      </c>
      <c r="L33" s="10">
        <v>234</v>
      </c>
      <c r="M33" s="10">
        <f t="shared" si="1"/>
        <v>280.8</v>
      </c>
      <c r="P33" s="118"/>
      <c r="Q33" s="118"/>
    </row>
    <row r="34" spans="1:17" ht="45" x14ac:dyDescent="0.25">
      <c r="A34" s="130">
        <v>32</v>
      </c>
      <c r="B34" s="9" t="s">
        <v>394</v>
      </c>
      <c r="C34" s="9" t="s">
        <v>394</v>
      </c>
      <c r="D34" s="9" t="s">
        <v>345</v>
      </c>
      <c r="E34" s="9" t="s">
        <v>346</v>
      </c>
      <c r="F34" s="31" t="s">
        <v>395</v>
      </c>
      <c r="G34" s="8" t="s">
        <v>302</v>
      </c>
      <c r="H34" s="8" t="s">
        <v>23</v>
      </c>
      <c r="I34" s="8" t="s">
        <v>95</v>
      </c>
      <c r="J34" s="8" t="s">
        <v>284</v>
      </c>
      <c r="K34" s="8">
        <v>1</v>
      </c>
      <c r="L34" s="10">
        <v>342</v>
      </c>
      <c r="M34" s="10">
        <f t="shared" si="1"/>
        <v>410.4</v>
      </c>
      <c r="P34" s="118"/>
      <c r="Q34" s="118"/>
    </row>
    <row r="35" spans="1:17" ht="60" x14ac:dyDescent="0.25">
      <c r="A35" s="130">
        <v>33</v>
      </c>
      <c r="B35" s="9" t="s">
        <v>396</v>
      </c>
      <c r="C35" s="9" t="s">
        <v>396</v>
      </c>
      <c r="D35" s="9" t="s">
        <v>397</v>
      </c>
      <c r="E35" s="9" t="s">
        <v>398</v>
      </c>
      <c r="F35" s="31" t="s">
        <v>283</v>
      </c>
      <c r="G35" s="8"/>
      <c r="H35" s="8" t="s">
        <v>23</v>
      </c>
      <c r="I35" s="8" t="s">
        <v>95</v>
      </c>
      <c r="J35" s="8" t="s">
        <v>284</v>
      </c>
      <c r="K35" s="8">
        <v>1</v>
      </c>
      <c r="L35" s="10">
        <v>183.6</v>
      </c>
      <c r="M35" s="10">
        <f t="shared" si="1"/>
        <v>220.32</v>
      </c>
      <c r="P35" s="118"/>
      <c r="Q35" s="118"/>
    </row>
    <row r="36" spans="1:17" ht="50.25" customHeight="1" x14ac:dyDescent="0.25">
      <c r="A36" s="130">
        <v>34</v>
      </c>
      <c r="B36" s="9" t="s">
        <v>399</v>
      </c>
      <c r="C36" s="9" t="s">
        <v>400</v>
      </c>
      <c r="D36" s="9" t="s">
        <v>397</v>
      </c>
      <c r="E36" s="9" t="s">
        <v>398</v>
      </c>
      <c r="F36" s="31" t="s">
        <v>283</v>
      </c>
      <c r="G36" s="8"/>
      <c r="H36" s="8" t="s">
        <v>23</v>
      </c>
      <c r="I36" s="8" t="s">
        <v>95</v>
      </c>
      <c r="J36" s="8" t="s">
        <v>284</v>
      </c>
      <c r="K36" s="8">
        <v>1</v>
      </c>
      <c r="L36" s="10">
        <v>183.6</v>
      </c>
      <c r="M36" s="10">
        <f t="shared" si="1"/>
        <v>220.32</v>
      </c>
      <c r="P36" s="118"/>
      <c r="Q36" s="118"/>
    </row>
    <row r="37" spans="1:17" ht="45" x14ac:dyDescent="0.25">
      <c r="A37" s="130">
        <v>35</v>
      </c>
      <c r="B37" s="9" t="s">
        <v>401</v>
      </c>
      <c r="C37" s="9" t="s">
        <v>401</v>
      </c>
      <c r="D37" s="9" t="s">
        <v>402</v>
      </c>
      <c r="E37" s="9" t="s">
        <v>403</v>
      </c>
      <c r="F37" s="31" t="s">
        <v>283</v>
      </c>
      <c r="G37" s="8"/>
      <c r="H37" s="8" t="s">
        <v>23</v>
      </c>
      <c r="I37" s="8" t="s">
        <v>95</v>
      </c>
      <c r="J37" s="8" t="s">
        <v>284</v>
      </c>
      <c r="K37" s="8">
        <v>1</v>
      </c>
      <c r="L37" s="10">
        <v>183.6</v>
      </c>
      <c r="M37" s="10">
        <f t="shared" si="1"/>
        <v>220.32</v>
      </c>
      <c r="P37" s="118"/>
      <c r="Q37" s="118"/>
    </row>
    <row r="38" spans="1:17" ht="29.25" customHeight="1" x14ac:dyDescent="0.25">
      <c r="A38" s="130">
        <v>36</v>
      </c>
      <c r="B38" s="9" t="s">
        <v>404</v>
      </c>
      <c r="C38" s="9" t="s">
        <v>405</v>
      </c>
      <c r="D38" s="9" t="s">
        <v>406</v>
      </c>
      <c r="E38" s="9" t="s">
        <v>407</v>
      </c>
      <c r="F38" s="31" t="s">
        <v>408</v>
      </c>
      <c r="G38" s="8"/>
      <c r="H38" s="8" t="s">
        <v>23</v>
      </c>
      <c r="I38" s="8" t="s">
        <v>95</v>
      </c>
      <c r="J38" s="8" t="s">
        <v>284</v>
      </c>
      <c r="K38" s="8">
        <v>1</v>
      </c>
      <c r="L38" s="10">
        <v>345.6</v>
      </c>
      <c r="M38" s="10">
        <f t="shared" si="1"/>
        <v>414.72</v>
      </c>
      <c r="P38" s="118"/>
      <c r="Q38" s="118"/>
    </row>
    <row r="39" spans="1:17" ht="45" x14ac:dyDescent="0.25">
      <c r="A39" s="130">
        <v>37</v>
      </c>
      <c r="B39" s="9" t="s">
        <v>409</v>
      </c>
      <c r="C39" s="9" t="s">
        <v>409</v>
      </c>
      <c r="D39" s="9" t="s">
        <v>410</v>
      </c>
      <c r="E39" s="9" t="s">
        <v>411</v>
      </c>
      <c r="F39" s="31" t="s">
        <v>283</v>
      </c>
      <c r="G39" s="8" t="s">
        <v>412</v>
      </c>
      <c r="H39" s="8" t="s">
        <v>23</v>
      </c>
      <c r="I39" s="8" t="s">
        <v>95</v>
      </c>
      <c r="J39" s="8" t="s">
        <v>284</v>
      </c>
      <c r="K39" s="8">
        <v>2</v>
      </c>
      <c r="L39" s="10">
        <v>183.6</v>
      </c>
      <c r="M39" s="10">
        <f t="shared" si="1"/>
        <v>220.32</v>
      </c>
      <c r="P39" s="118"/>
      <c r="Q39" s="118"/>
    </row>
    <row r="40" spans="1:17" ht="42.75" customHeight="1" x14ac:dyDescent="0.25">
      <c r="A40" s="130">
        <v>38</v>
      </c>
      <c r="B40" s="9" t="s">
        <v>413</v>
      </c>
      <c r="C40" s="9" t="s">
        <v>413</v>
      </c>
      <c r="D40" s="9" t="s">
        <v>414</v>
      </c>
      <c r="E40" s="9" t="s">
        <v>415</v>
      </c>
      <c r="F40" s="31" t="s">
        <v>301</v>
      </c>
      <c r="G40" s="8" t="s">
        <v>416</v>
      </c>
      <c r="H40" s="8" t="s">
        <v>23</v>
      </c>
      <c r="I40" s="8" t="s">
        <v>95</v>
      </c>
      <c r="J40" s="8" t="s">
        <v>284</v>
      </c>
      <c r="K40" s="8">
        <v>1</v>
      </c>
      <c r="L40" s="10">
        <v>329.4</v>
      </c>
      <c r="M40" s="10">
        <f t="shared" si="1"/>
        <v>395.28</v>
      </c>
      <c r="P40" s="118"/>
      <c r="Q40" s="118"/>
    </row>
    <row r="41" spans="1:17" ht="30" x14ac:dyDescent="0.25">
      <c r="A41" s="130">
        <v>39</v>
      </c>
      <c r="B41" s="9" t="s">
        <v>417</v>
      </c>
      <c r="C41" s="9" t="s">
        <v>417</v>
      </c>
      <c r="D41" s="9" t="s">
        <v>305</v>
      </c>
      <c r="E41" s="9" t="s">
        <v>418</v>
      </c>
      <c r="F41" s="31" t="s">
        <v>283</v>
      </c>
      <c r="G41" s="8" t="s">
        <v>419</v>
      </c>
      <c r="H41" s="8" t="s">
        <v>23</v>
      </c>
      <c r="I41" s="8" t="s">
        <v>95</v>
      </c>
      <c r="J41" s="8" t="s">
        <v>284</v>
      </c>
      <c r="K41" s="8">
        <v>1</v>
      </c>
      <c r="L41" s="10">
        <v>329.4</v>
      </c>
      <c r="M41" s="10">
        <f t="shared" si="1"/>
        <v>395.28</v>
      </c>
      <c r="P41" s="118"/>
      <c r="Q41" s="118"/>
    </row>
    <row r="42" spans="1:17" ht="90" x14ac:dyDescent="0.25">
      <c r="A42" s="130">
        <v>40</v>
      </c>
      <c r="B42" s="9" t="s">
        <v>420</v>
      </c>
      <c r="C42" s="9" t="s">
        <v>421</v>
      </c>
      <c r="D42" s="9" t="s">
        <v>422</v>
      </c>
      <c r="E42" s="9" t="s">
        <v>423</v>
      </c>
      <c r="F42" s="31" t="s">
        <v>283</v>
      </c>
      <c r="G42" s="8"/>
      <c r="H42" s="8" t="s">
        <v>23</v>
      </c>
      <c r="I42" s="8" t="s">
        <v>95</v>
      </c>
      <c r="J42" s="8" t="s">
        <v>96</v>
      </c>
      <c r="K42" s="8">
        <v>1</v>
      </c>
      <c r="L42" s="10">
        <v>234</v>
      </c>
      <c r="M42" s="10">
        <f t="shared" si="1"/>
        <v>280.8</v>
      </c>
      <c r="P42" s="118"/>
      <c r="Q42" s="118"/>
    </row>
    <row r="43" spans="1:17" ht="30" x14ac:dyDescent="0.25">
      <c r="A43" s="130">
        <v>41</v>
      </c>
      <c r="B43" s="9" t="s">
        <v>424</v>
      </c>
      <c r="C43" s="9" t="s">
        <v>424</v>
      </c>
      <c r="D43" s="9" t="s">
        <v>425</v>
      </c>
      <c r="E43" s="9" t="s">
        <v>343</v>
      </c>
      <c r="F43" s="31"/>
      <c r="G43" s="8" t="s">
        <v>426</v>
      </c>
      <c r="H43" s="8" t="s">
        <v>14</v>
      </c>
      <c r="I43" s="8" t="s">
        <v>95</v>
      </c>
      <c r="J43" s="8" t="s">
        <v>284</v>
      </c>
      <c r="K43" s="8">
        <v>1</v>
      </c>
      <c r="L43" s="10">
        <v>183.6</v>
      </c>
      <c r="M43" s="10">
        <f t="shared" si="1"/>
        <v>220.32</v>
      </c>
      <c r="P43" s="118"/>
      <c r="Q43" s="118"/>
    </row>
    <row r="44" spans="1:17" ht="30" x14ac:dyDescent="0.25">
      <c r="A44" s="130">
        <v>42</v>
      </c>
      <c r="B44" s="9" t="s">
        <v>427</v>
      </c>
      <c r="C44" s="9" t="s">
        <v>428</v>
      </c>
      <c r="D44" s="9" t="s">
        <v>429</v>
      </c>
      <c r="E44" s="9" t="s">
        <v>343</v>
      </c>
      <c r="F44" s="31" t="s">
        <v>395</v>
      </c>
      <c r="G44" s="8" t="s">
        <v>430</v>
      </c>
      <c r="H44" s="8" t="s">
        <v>14</v>
      </c>
      <c r="I44" s="8" t="s">
        <v>95</v>
      </c>
      <c r="J44" s="8" t="s">
        <v>284</v>
      </c>
      <c r="K44" s="8">
        <v>1</v>
      </c>
      <c r="L44" s="10">
        <v>737.1</v>
      </c>
      <c r="M44" s="10">
        <f t="shared" si="1"/>
        <v>884.52</v>
      </c>
      <c r="P44" s="118"/>
      <c r="Q44" s="118"/>
    </row>
    <row r="45" spans="1:17" ht="30" x14ac:dyDescent="0.25">
      <c r="A45" s="130">
        <v>43</v>
      </c>
      <c r="B45" s="9" t="s">
        <v>431</v>
      </c>
      <c r="C45" s="9" t="s">
        <v>432</v>
      </c>
      <c r="D45" s="9" t="s">
        <v>433</v>
      </c>
      <c r="E45" s="9" t="s">
        <v>434</v>
      </c>
      <c r="F45" s="31" t="s">
        <v>283</v>
      </c>
      <c r="G45" s="8"/>
      <c r="H45" s="8" t="s">
        <v>23</v>
      </c>
      <c r="I45" s="8" t="s">
        <v>95</v>
      </c>
      <c r="J45" s="8" t="s">
        <v>284</v>
      </c>
      <c r="K45" s="8">
        <v>1</v>
      </c>
      <c r="L45" s="10">
        <v>234</v>
      </c>
      <c r="M45" s="10">
        <f t="shared" si="1"/>
        <v>280.8</v>
      </c>
      <c r="P45" s="118"/>
      <c r="Q45" s="118"/>
    </row>
    <row r="46" spans="1:17" ht="36.75" customHeight="1" x14ac:dyDescent="0.25">
      <c r="A46" s="130">
        <v>44</v>
      </c>
      <c r="B46" s="9" t="s">
        <v>435</v>
      </c>
      <c r="C46" s="9" t="s">
        <v>435</v>
      </c>
      <c r="D46" s="9" t="s">
        <v>436</v>
      </c>
      <c r="E46" s="9" t="s">
        <v>437</v>
      </c>
      <c r="F46" s="31" t="s">
        <v>283</v>
      </c>
      <c r="G46" s="8" t="s">
        <v>439</v>
      </c>
      <c r="H46" s="8" t="s">
        <v>23</v>
      </c>
      <c r="I46" s="8" t="s">
        <v>95</v>
      </c>
      <c r="J46" s="8" t="s">
        <v>284</v>
      </c>
      <c r="K46" s="8">
        <v>1</v>
      </c>
      <c r="L46" s="10" t="s">
        <v>359</v>
      </c>
      <c r="M46" s="10" t="s">
        <v>359</v>
      </c>
      <c r="P46" s="118"/>
      <c r="Q46" s="118"/>
    </row>
    <row r="47" spans="1:17" ht="75" x14ac:dyDescent="0.25">
      <c r="A47" s="130">
        <v>45</v>
      </c>
      <c r="B47" s="9" t="s">
        <v>440</v>
      </c>
      <c r="C47" s="9" t="s">
        <v>440</v>
      </c>
      <c r="D47" s="9" t="s">
        <v>441</v>
      </c>
      <c r="E47" s="9" t="s">
        <v>27</v>
      </c>
      <c r="F47" s="31" t="s">
        <v>283</v>
      </c>
      <c r="G47" s="8"/>
      <c r="H47" s="8" t="s">
        <v>23</v>
      </c>
      <c r="I47" s="8" t="s">
        <v>95</v>
      </c>
      <c r="J47" s="8" t="s">
        <v>284</v>
      </c>
      <c r="K47" s="8">
        <v>1</v>
      </c>
      <c r="L47" s="10">
        <v>345.6</v>
      </c>
      <c r="M47" s="10">
        <f t="shared" si="1"/>
        <v>414.72</v>
      </c>
      <c r="P47" s="118"/>
      <c r="Q47" s="118"/>
    </row>
    <row r="48" spans="1:17" ht="60" x14ac:dyDescent="0.25">
      <c r="A48" s="130">
        <v>46</v>
      </c>
      <c r="B48" s="9" t="s">
        <v>442</v>
      </c>
      <c r="C48" s="9" t="s">
        <v>442</v>
      </c>
      <c r="D48" s="33" t="s">
        <v>444</v>
      </c>
      <c r="E48" s="9" t="s">
        <v>407</v>
      </c>
      <c r="F48" s="31" t="s">
        <v>283</v>
      </c>
      <c r="G48" s="8" t="s">
        <v>443</v>
      </c>
      <c r="H48" s="8" t="s">
        <v>23</v>
      </c>
      <c r="I48" s="8" t="s">
        <v>95</v>
      </c>
      <c r="J48" s="8" t="s">
        <v>284</v>
      </c>
      <c r="K48" s="8">
        <v>3</v>
      </c>
      <c r="L48" s="10">
        <v>3510</v>
      </c>
      <c r="M48" s="10">
        <f t="shared" si="1"/>
        <v>4212</v>
      </c>
      <c r="P48" s="119"/>
      <c r="Q48" s="119"/>
    </row>
    <row r="49" spans="1:17" ht="333.75" customHeight="1" x14ac:dyDescent="0.25">
      <c r="A49" s="130">
        <v>47</v>
      </c>
      <c r="B49" s="9" t="s">
        <v>445</v>
      </c>
      <c r="C49" s="9" t="s">
        <v>445</v>
      </c>
      <c r="D49" s="9" t="s">
        <v>446</v>
      </c>
      <c r="E49" s="9" t="s">
        <v>447</v>
      </c>
      <c r="F49" s="31" t="s">
        <v>283</v>
      </c>
      <c r="G49" s="8"/>
      <c r="H49" s="8" t="s">
        <v>23</v>
      </c>
      <c r="I49" s="8" t="s">
        <v>94</v>
      </c>
      <c r="J49" s="8" t="s">
        <v>284</v>
      </c>
      <c r="K49" s="8">
        <v>1</v>
      </c>
      <c r="L49" s="10">
        <v>275.39999999999998</v>
      </c>
      <c r="M49" s="10">
        <f t="shared" si="1"/>
        <v>330.47999999999996</v>
      </c>
      <c r="P49" s="118"/>
      <c r="Q49" s="118"/>
    </row>
    <row r="50" spans="1:17" ht="30" x14ac:dyDescent="0.25">
      <c r="A50" s="130">
        <v>48</v>
      </c>
      <c r="B50" s="9" t="s">
        <v>448</v>
      </c>
      <c r="C50" s="9" t="s">
        <v>448</v>
      </c>
      <c r="D50" s="9" t="s">
        <v>449</v>
      </c>
      <c r="E50" s="9" t="s">
        <v>407</v>
      </c>
      <c r="F50" s="31" t="s">
        <v>283</v>
      </c>
      <c r="G50" s="8"/>
      <c r="H50" s="8" t="s">
        <v>23</v>
      </c>
      <c r="I50" s="8" t="s">
        <v>94</v>
      </c>
      <c r="J50" s="8" t="s">
        <v>284</v>
      </c>
      <c r="K50" s="8">
        <v>1</v>
      </c>
      <c r="L50" s="10">
        <v>234</v>
      </c>
      <c r="M50" s="10">
        <f t="shared" si="1"/>
        <v>280.8</v>
      </c>
      <c r="P50" s="118"/>
      <c r="Q50" s="118"/>
    </row>
    <row r="51" spans="1:17" ht="299.25" customHeight="1" x14ac:dyDescent="0.25">
      <c r="A51" s="130">
        <v>49</v>
      </c>
      <c r="B51" s="9" t="s">
        <v>450</v>
      </c>
      <c r="C51" s="9" t="s">
        <v>450</v>
      </c>
      <c r="D51" s="9" t="s">
        <v>451</v>
      </c>
      <c r="E51" s="9" t="s">
        <v>321</v>
      </c>
      <c r="F51" s="31" t="s">
        <v>283</v>
      </c>
      <c r="G51" s="8"/>
      <c r="H51" s="8" t="s">
        <v>23</v>
      </c>
      <c r="I51" s="8" t="s">
        <v>95</v>
      </c>
      <c r="J51" s="8" t="s">
        <v>284</v>
      </c>
      <c r="K51" s="8">
        <v>1</v>
      </c>
      <c r="L51" s="10">
        <v>234</v>
      </c>
      <c r="M51" s="10">
        <f t="shared" si="1"/>
        <v>280.8</v>
      </c>
      <c r="P51" s="118"/>
      <c r="Q51" s="118"/>
    </row>
    <row r="52" spans="1:17" ht="45" x14ac:dyDescent="0.25">
      <c r="A52" s="130">
        <v>50</v>
      </c>
      <c r="B52" s="9" t="s">
        <v>452</v>
      </c>
      <c r="C52" s="9" t="s">
        <v>453</v>
      </c>
      <c r="D52" s="9" t="s">
        <v>454</v>
      </c>
      <c r="E52" s="9" t="s">
        <v>455</v>
      </c>
      <c r="F52" s="31" t="s">
        <v>456</v>
      </c>
      <c r="G52" s="8" t="s">
        <v>457</v>
      </c>
      <c r="H52" s="8" t="s">
        <v>14</v>
      </c>
      <c r="I52" s="8" t="s">
        <v>95</v>
      </c>
      <c r="J52" s="8" t="s">
        <v>284</v>
      </c>
      <c r="K52" s="8">
        <v>1</v>
      </c>
      <c r="L52" s="10">
        <v>1107</v>
      </c>
      <c r="M52" s="10">
        <f t="shared" si="1"/>
        <v>1328.3999999999999</v>
      </c>
      <c r="P52" s="118"/>
      <c r="Q52" s="118"/>
    </row>
    <row r="53" spans="1:17" ht="30" x14ac:dyDescent="0.25">
      <c r="A53" s="130">
        <v>51</v>
      </c>
      <c r="B53" s="9" t="s">
        <v>452</v>
      </c>
      <c r="C53" s="9" t="s">
        <v>458</v>
      </c>
      <c r="D53" s="9" t="s">
        <v>459</v>
      </c>
      <c r="E53" s="9" t="s">
        <v>321</v>
      </c>
      <c r="F53" s="31" t="s">
        <v>317</v>
      </c>
      <c r="G53" s="8" t="s">
        <v>460</v>
      </c>
      <c r="H53" s="8" t="s">
        <v>14</v>
      </c>
      <c r="I53" s="8" t="s">
        <v>95</v>
      </c>
      <c r="J53" s="8" t="s">
        <v>284</v>
      </c>
      <c r="K53" s="8">
        <v>1</v>
      </c>
      <c r="L53" s="10">
        <v>429.3</v>
      </c>
      <c r="M53" s="10">
        <f t="shared" si="1"/>
        <v>515.16</v>
      </c>
      <c r="P53" s="118"/>
      <c r="Q53" s="118"/>
    </row>
    <row r="54" spans="1:17" ht="30" x14ac:dyDescent="0.25">
      <c r="A54" s="130">
        <v>52</v>
      </c>
      <c r="B54" s="9" t="s">
        <v>452</v>
      </c>
      <c r="C54" s="9" t="s">
        <v>461</v>
      </c>
      <c r="D54" s="9" t="s">
        <v>462</v>
      </c>
      <c r="E54" s="9" t="s">
        <v>455</v>
      </c>
      <c r="F54" s="31" t="s">
        <v>456</v>
      </c>
      <c r="G54" s="8" t="s">
        <v>463</v>
      </c>
      <c r="H54" s="8" t="s">
        <v>14</v>
      </c>
      <c r="I54" s="8" t="s">
        <v>95</v>
      </c>
      <c r="J54" s="8" t="s">
        <v>284</v>
      </c>
      <c r="K54" s="8">
        <v>1</v>
      </c>
      <c r="L54" s="10">
        <v>1107</v>
      </c>
      <c r="M54" s="10">
        <f t="shared" si="1"/>
        <v>1328.3999999999999</v>
      </c>
      <c r="P54" s="118"/>
      <c r="Q54" s="118"/>
    </row>
    <row r="55" spans="1:17" ht="22.5" customHeight="1" x14ac:dyDescent="0.25">
      <c r="A55" s="130">
        <v>53</v>
      </c>
      <c r="B55" s="9" t="s">
        <v>452</v>
      </c>
      <c r="C55" s="9" t="s">
        <v>464</v>
      </c>
      <c r="D55" s="9" t="s">
        <v>459</v>
      </c>
      <c r="E55" s="9" t="s">
        <v>321</v>
      </c>
      <c r="F55" s="31" t="s">
        <v>317</v>
      </c>
      <c r="G55" s="8" t="s">
        <v>460</v>
      </c>
      <c r="H55" s="8" t="s">
        <v>14</v>
      </c>
      <c r="I55" s="8" t="s">
        <v>95</v>
      </c>
      <c r="J55" s="8" t="s">
        <v>284</v>
      </c>
      <c r="K55" s="8">
        <v>1</v>
      </c>
      <c r="L55" s="10">
        <v>1107</v>
      </c>
      <c r="M55" s="10">
        <f t="shared" si="1"/>
        <v>1328.3999999999999</v>
      </c>
      <c r="P55" s="118"/>
      <c r="Q55" s="118"/>
    </row>
    <row r="56" spans="1:17" ht="36.75" customHeight="1" x14ac:dyDescent="0.25">
      <c r="A56" s="130">
        <v>54</v>
      </c>
      <c r="B56" s="9" t="s">
        <v>452</v>
      </c>
      <c r="C56" s="9" t="s">
        <v>465</v>
      </c>
      <c r="D56" s="9" t="s">
        <v>459</v>
      </c>
      <c r="E56" s="9" t="s">
        <v>321</v>
      </c>
      <c r="F56" s="31" t="s">
        <v>317</v>
      </c>
      <c r="G56" s="8" t="s">
        <v>460</v>
      </c>
      <c r="H56" s="8" t="s">
        <v>14</v>
      </c>
      <c r="I56" s="8" t="s">
        <v>95</v>
      </c>
      <c r="J56" s="8" t="s">
        <v>284</v>
      </c>
      <c r="K56" s="8">
        <v>1</v>
      </c>
      <c r="L56" s="10">
        <v>467.1</v>
      </c>
      <c r="M56" s="10">
        <f t="shared" si="1"/>
        <v>560.52</v>
      </c>
      <c r="P56" s="118"/>
      <c r="Q56" s="118"/>
    </row>
    <row r="57" spans="1:17" ht="30" x14ac:dyDescent="0.25">
      <c r="A57" s="130">
        <v>55</v>
      </c>
      <c r="B57" s="9" t="s">
        <v>466</v>
      </c>
      <c r="C57" s="9" t="s">
        <v>466</v>
      </c>
      <c r="D57" s="9" t="s">
        <v>467</v>
      </c>
      <c r="E57" s="9" t="s">
        <v>321</v>
      </c>
      <c r="F57" s="31"/>
      <c r="G57" s="8" t="s">
        <v>468</v>
      </c>
      <c r="H57" s="8" t="s">
        <v>14</v>
      </c>
      <c r="I57" s="8" t="s">
        <v>95</v>
      </c>
      <c r="J57" s="8" t="s">
        <v>284</v>
      </c>
      <c r="K57" s="8">
        <v>1</v>
      </c>
      <c r="L57" s="10" t="s">
        <v>359</v>
      </c>
      <c r="M57" s="10" t="s">
        <v>359</v>
      </c>
      <c r="P57" s="118"/>
      <c r="Q57" s="118"/>
    </row>
    <row r="58" spans="1:17" ht="30" x14ac:dyDescent="0.25">
      <c r="A58" s="130">
        <v>56</v>
      </c>
      <c r="B58" s="9" t="s">
        <v>469</v>
      </c>
      <c r="C58" s="9" t="s">
        <v>470</v>
      </c>
      <c r="D58" s="9" t="s">
        <v>471</v>
      </c>
      <c r="E58" s="9" t="s">
        <v>472</v>
      </c>
      <c r="F58" s="31" t="s">
        <v>322</v>
      </c>
      <c r="G58" s="8" t="s">
        <v>473</v>
      </c>
      <c r="H58" s="8" t="s">
        <v>14</v>
      </c>
      <c r="I58" s="8" t="s">
        <v>95</v>
      </c>
      <c r="J58" s="8" t="s">
        <v>284</v>
      </c>
      <c r="K58" s="8">
        <v>1</v>
      </c>
      <c r="L58" s="10">
        <v>777.6</v>
      </c>
      <c r="M58" s="10">
        <f t="shared" si="1"/>
        <v>933.12</v>
      </c>
      <c r="P58" s="118"/>
      <c r="Q58" s="118"/>
    </row>
    <row r="59" spans="1:17" ht="30" x14ac:dyDescent="0.25">
      <c r="A59" s="130">
        <v>57</v>
      </c>
      <c r="B59" s="9" t="s">
        <v>474</v>
      </c>
      <c r="C59" s="9" t="s">
        <v>475</v>
      </c>
      <c r="D59" s="9" t="s">
        <v>476</v>
      </c>
      <c r="E59" s="9" t="s">
        <v>321</v>
      </c>
      <c r="F59" s="31" t="s">
        <v>301</v>
      </c>
      <c r="G59" s="8" t="s">
        <v>477</v>
      </c>
      <c r="H59" s="8" t="s">
        <v>14</v>
      </c>
      <c r="I59" s="8" t="s">
        <v>95</v>
      </c>
      <c r="J59" s="8" t="s">
        <v>284</v>
      </c>
      <c r="K59" s="8">
        <v>1</v>
      </c>
      <c r="L59" s="10">
        <v>305.10000000000002</v>
      </c>
      <c r="M59" s="10">
        <f t="shared" si="1"/>
        <v>366.12</v>
      </c>
      <c r="P59" s="118"/>
      <c r="Q59" s="118"/>
    </row>
    <row r="60" spans="1:17" ht="30" x14ac:dyDescent="0.25">
      <c r="A60" s="130">
        <v>58</v>
      </c>
      <c r="B60" s="9" t="s">
        <v>474</v>
      </c>
      <c r="C60" s="9" t="s">
        <v>478</v>
      </c>
      <c r="D60" s="9" t="s">
        <v>479</v>
      </c>
      <c r="E60" s="9" t="s">
        <v>480</v>
      </c>
      <c r="F60" s="31" t="s">
        <v>301</v>
      </c>
      <c r="G60" s="8" t="s">
        <v>481</v>
      </c>
      <c r="H60" s="8" t="s">
        <v>23</v>
      </c>
      <c r="I60" s="8" t="s">
        <v>95</v>
      </c>
      <c r="J60" s="8" t="s">
        <v>284</v>
      </c>
      <c r="K60" s="8">
        <v>1</v>
      </c>
      <c r="L60" s="10" t="s">
        <v>359</v>
      </c>
      <c r="M60" s="10" t="s">
        <v>359</v>
      </c>
      <c r="P60" s="118"/>
      <c r="Q60" s="118"/>
    </row>
    <row r="61" spans="1:17" ht="45" x14ac:dyDescent="0.25">
      <c r="A61" s="130">
        <v>59</v>
      </c>
      <c r="B61" s="9" t="s">
        <v>482</v>
      </c>
      <c r="C61" s="9" t="s">
        <v>483</v>
      </c>
      <c r="D61" s="9" t="s">
        <v>484</v>
      </c>
      <c r="E61" s="9" t="s">
        <v>485</v>
      </c>
      <c r="F61" s="31" t="s">
        <v>322</v>
      </c>
      <c r="G61" s="8" t="s">
        <v>486</v>
      </c>
      <c r="H61" s="8" t="s">
        <v>14</v>
      </c>
      <c r="I61" s="8" t="s">
        <v>95</v>
      </c>
      <c r="J61" s="8" t="s">
        <v>284</v>
      </c>
      <c r="K61" s="8">
        <v>1</v>
      </c>
      <c r="L61" s="10">
        <v>540</v>
      </c>
      <c r="M61" s="10">
        <f t="shared" si="1"/>
        <v>648</v>
      </c>
      <c r="P61" s="118"/>
      <c r="Q61" s="118"/>
    </row>
    <row r="62" spans="1:17" ht="45" x14ac:dyDescent="0.25">
      <c r="A62" s="130">
        <v>60</v>
      </c>
      <c r="B62" s="9" t="s">
        <v>487</v>
      </c>
      <c r="C62" s="9" t="s">
        <v>488</v>
      </c>
      <c r="D62" s="9" t="s">
        <v>489</v>
      </c>
      <c r="E62" s="9" t="s">
        <v>490</v>
      </c>
      <c r="F62" s="31" t="s">
        <v>283</v>
      </c>
      <c r="G62" s="8" t="s">
        <v>302</v>
      </c>
      <c r="H62" s="8" t="s">
        <v>23</v>
      </c>
      <c r="I62" s="8" t="s">
        <v>95</v>
      </c>
      <c r="J62" s="8" t="s">
        <v>96</v>
      </c>
      <c r="K62" s="8">
        <v>2</v>
      </c>
      <c r="L62" s="10" t="s">
        <v>359</v>
      </c>
      <c r="M62" s="63" t="s">
        <v>359</v>
      </c>
      <c r="P62" s="118"/>
      <c r="Q62" s="118"/>
    </row>
    <row r="63" spans="1:17" ht="30" x14ac:dyDescent="0.25">
      <c r="A63" s="130">
        <v>61</v>
      </c>
      <c r="B63" s="9" t="s">
        <v>491</v>
      </c>
      <c r="C63" s="9" t="s">
        <v>492</v>
      </c>
      <c r="D63" s="9" t="s">
        <v>493</v>
      </c>
      <c r="E63" s="9" t="s">
        <v>494</v>
      </c>
      <c r="F63" s="31" t="s">
        <v>301</v>
      </c>
      <c r="G63" s="8" t="s">
        <v>495</v>
      </c>
      <c r="H63" s="8" t="s">
        <v>23</v>
      </c>
      <c r="I63" s="8" t="s">
        <v>95</v>
      </c>
      <c r="J63" s="8" t="s">
        <v>284</v>
      </c>
      <c r="K63" s="8">
        <v>1</v>
      </c>
      <c r="L63" s="63" t="s">
        <v>359</v>
      </c>
      <c r="M63" s="63" t="s">
        <v>359</v>
      </c>
      <c r="P63" s="118"/>
      <c r="Q63" s="118"/>
    </row>
    <row r="64" spans="1:17" ht="45" x14ac:dyDescent="0.25">
      <c r="A64" s="130">
        <v>62</v>
      </c>
      <c r="B64" s="9" t="s">
        <v>496</v>
      </c>
      <c r="C64" s="9" t="s">
        <v>497</v>
      </c>
      <c r="D64" s="9" t="s">
        <v>498</v>
      </c>
      <c r="E64" s="9" t="s">
        <v>499</v>
      </c>
      <c r="F64" s="31" t="s">
        <v>283</v>
      </c>
      <c r="G64" s="8" t="s">
        <v>500</v>
      </c>
      <c r="H64" s="8" t="s">
        <v>23</v>
      </c>
      <c r="I64" s="8" t="s">
        <v>95</v>
      </c>
      <c r="J64" s="8" t="s">
        <v>284</v>
      </c>
      <c r="K64" s="8">
        <v>2</v>
      </c>
      <c r="L64" s="10">
        <v>493.2</v>
      </c>
      <c r="M64" s="10">
        <f t="shared" si="1"/>
        <v>591.83999999999992</v>
      </c>
      <c r="P64" s="118"/>
      <c r="Q64" s="118"/>
    </row>
    <row r="65" spans="1:17" ht="45" x14ac:dyDescent="0.25">
      <c r="A65" s="130">
        <v>63</v>
      </c>
      <c r="B65" s="9" t="s">
        <v>496</v>
      </c>
      <c r="C65" s="9" t="s">
        <v>501</v>
      </c>
      <c r="D65" s="9" t="s">
        <v>502</v>
      </c>
      <c r="E65" s="9" t="s">
        <v>503</v>
      </c>
      <c r="F65" s="31" t="s">
        <v>283</v>
      </c>
      <c r="G65" s="8" t="s">
        <v>504</v>
      </c>
      <c r="H65" s="8" t="s">
        <v>14</v>
      </c>
      <c r="I65" s="8" t="s">
        <v>95</v>
      </c>
      <c r="J65" s="8" t="s">
        <v>284</v>
      </c>
      <c r="K65" s="8">
        <v>2</v>
      </c>
      <c r="L65" s="10">
        <v>493.2</v>
      </c>
      <c r="M65" s="10">
        <f t="shared" si="1"/>
        <v>591.83999999999992</v>
      </c>
      <c r="P65" s="118"/>
      <c r="Q65" s="118"/>
    </row>
    <row r="66" spans="1:17" ht="45" x14ac:dyDescent="0.25">
      <c r="A66" s="130">
        <v>64</v>
      </c>
      <c r="B66" s="9" t="s">
        <v>496</v>
      </c>
      <c r="C66" s="9" t="s">
        <v>505</v>
      </c>
      <c r="D66" s="9" t="s">
        <v>506</v>
      </c>
      <c r="E66" s="9" t="s">
        <v>321</v>
      </c>
      <c r="F66" s="31" t="s">
        <v>301</v>
      </c>
      <c r="G66" s="8" t="s">
        <v>507</v>
      </c>
      <c r="H66" s="8" t="s">
        <v>23</v>
      </c>
      <c r="I66" s="8" t="s">
        <v>95</v>
      </c>
      <c r="J66" s="8" t="s">
        <v>284</v>
      </c>
      <c r="K66" s="8">
        <v>2</v>
      </c>
      <c r="L66" s="10" t="s">
        <v>359</v>
      </c>
      <c r="M66" s="63" t="s">
        <v>359</v>
      </c>
      <c r="P66" s="118"/>
      <c r="Q66" s="118"/>
    </row>
    <row r="67" spans="1:17" ht="45" x14ac:dyDescent="0.25">
      <c r="A67" s="130">
        <v>65</v>
      </c>
      <c r="B67" s="9" t="s">
        <v>496</v>
      </c>
      <c r="C67" s="9" t="s">
        <v>505</v>
      </c>
      <c r="D67" s="9" t="s">
        <v>508</v>
      </c>
      <c r="E67" s="9" t="s">
        <v>509</v>
      </c>
      <c r="F67" s="31" t="s">
        <v>301</v>
      </c>
      <c r="G67" s="8" t="s">
        <v>510</v>
      </c>
      <c r="H67" s="8" t="s">
        <v>23</v>
      </c>
      <c r="I67" s="8" t="s">
        <v>95</v>
      </c>
      <c r="J67" s="8" t="s">
        <v>284</v>
      </c>
      <c r="K67" s="8">
        <v>1</v>
      </c>
      <c r="L67" s="10" t="s">
        <v>359</v>
      </c>
      <c r="M67" s="63" t="s">
        <v>359</v>
      </c>
      <c r="P67" s="118"/>
      <c r="Q67" s="118"/>
    </row>
    <row r="68" spans="1:17" ht="60" x14ac:dyDescent="0.25">
      <c r="A68" s="130">
        <v>66</v>
      </c>
      <c r="B68" s="9" t="s">
        <v>511</v>
      </c>
      <c r="C68" s="9" t="s">
        <v>511</v>
      </c>
      <c r="D68" s="9" t="s">
        <v>512</v>
      </c>
      <c r="E68" s="9" t="s">
        <v>513</v>
      </c>
      <c r="F68" s="31" t="s">
        <v>283</v>
      </c>
      <c r="G68" s="8"/>
      <c r="H68" s="8" t="s">
        <v>23</v>
      </c>
      <c r="I68" s="8" t="s">
        <v>95</v>
      </c>
      <c r="J68" s="8" t="s">
        <v>284</v>
      </c>
      <c r="K68" s="8">
        <v>1</v>
      </c>
      <c r="L68" s="10">
        <v>234</v>
      </c>
      <c r="M68" s="10">
        <f t="shared" si="1"/>
        <v>280.8</v>
      </c>
      <c r="P68" s="118"/>
      <c r="Q68" s="118"/>
    </row>
    <row r="69" spans="1:17" ht="30" x14ac:dyDescent="0.25">
      <c r="A69" s="130">
        <v>67</v>
      </c>
      <c r="B69" s="9" t="s">
        <v>514</v>
      </c>
      <c r="C69" s="9" t="s">
        <v>514</v>
      </c>
      <c r="D69" s="9" t="s">
        <v>515</v>
      </c>
      <c r="E69" s="9" t="s">
        <v>516</v>
      </c>
      <c r="F69" s="31" t="s">
        <v>283</v>
      </c>
      <c r="G69" s="8"/>
      <c r="H69" s="8" t="s">
        <v>23</v>
      </c>
      <c r="I69" s="8" t="s">
        <v>95</v>
      </c>
      <c r="J69" s="8" t="s">
        <v>284</v>
      </c>
      <c r="K69" s="8">
        <v>1</v>
      </c>
      <c r="L69" s="10">
        <v>183.6</v>
      </c>
      <c r="M69" s="10">
        <f t="shared" si="1"/>
        <v>220.32</v>
      </c>
      <c r="P69" s="118"/>
      <c r="Q69" s="118"/>
    </row>
    <row r="70" spans="1:17" ht="75" x14ac:dyDescent="0.25">
      <c r="A70" s="130">
        <v>68</v>
      </c>
      <c r="B70" s="9" t="s">
        <v>517</v>
      </c>
      <c r="C70" s="9" t="s">
        <v>517</v>
      </c>
      <c r="D70" s="9" t="s">
        <v>518</v>
      </c>
      <c r="E70" s="9" t="s">
        <v>519</v>
      </c>
      <c r="F70" s="31" t="s">
        <v>395</v>
      </c>
      <c r="G70" s="8" t="s">
        <v>520</v>
      </c>
      <c r="H70" s="8" t="s">
        <v>23</v>
      </c>
      <c r="I70" s="8" t="s">
        <v>94</v>
      </c>
      <c r="J70" s="8" t="s">
        <v>284</v>
      </c>
      <c r="K70" s="8">
        <v>1</v>
      </c>
      <c r="L70" s="10">
        <v>183.6</v>
      </c>
      <c r="M70" s="10">
        <f t="shared" si="1"/>
        <v>220.32</v>
      </c>
      <c r="P70" s="118"/>
      <c r="Q70" s="118"/>
    </row>
    <row r="71" spans="1:17" ht="30" x14ac:dyDescent="0.25">
      <c r="A71" s="130">
        <v>69</v>
      </c>
      <c r="B71" s="9" t="s">
        <v>521</v>
      </c>
      <c r="C71" s="9" t="s">
        <v>521</v>
      </c>
      <c r="D71" s="9" t="s">
        <v>522</v>
      </c>
      <c r="E71" s="9" t="s">
        <v>383</v>
      </c>
      <c r="F71" s="31" t="s">
        <v>283</v>
      </c>
      <c r="G71" s="8"/>
      <c r="H71" s="8" t="s">
        <v>23</v>
      </c>
      <c r="I71" s="8" t="s">
        <v>95</v>
      </c>
      <c r="J71" s="8" t="s">
        <v>284</v>
      </c>
      <c r="K71" s="8">
        <v>1</v>
      </c>
      <c r="L71" s="10">
        <v>183.6</v>
      </c>
      <c r="M71" s="10">
        <f t="shared" si="1"/>
        <v>220.32</v>
      </c>
      <c r="P71" s="118"/>
      <c r="Q71" s="118"/>
    </row>
    <row r="72" spans="1:17" ht="30" x14ac:dyDescent="0.25">
      <c r="A72" s="130">
        <v>70</v>
      </c>
      <c r="B72" s="9" t="s">
        <v>523</v>
      </c>
      <c r="C72" s="9" t="s">
        <v>523</v>
      </c>
      <c r="D72" s="9" t="s">
        <v>524</v>
      </c>
      <c r="E72" s="9" t="s">
        <v>321</v>
      </c>
      <c r="F72" s="31" t="s">
        <v>438</v>
      </c>
      <c r="G72" s="8" t="s">
        <v>525</v>
      </c>
      <c r="H72" s="8" t="s">
        <v>14</v>
      </c>
      <c r="I72" s="8" t="s">
        <v>95</v>
      </c>
      <c r="J72" s="8" t="s">
        <v>284</v>
      </c>
      <c r="K72" s="8">
        <v>1</v>
      </c>
      <c r="L72" s="10">
        <v>171</v>
      </c>
      <c r="M72" s="10">
        <f t="shared" si="1"/>
        <v>205.2</v>
      </c>
      <c r="P72" s="118"/>
      <c r="Q72" s="118"/>
    </row>
    <row r="73" spans="1:17" ht="105" x14ac:dyDescent="0.25">
      <c r="A73" s="130">
        <v>71</v>
      </c>
      <c r="B73" s="9" t="s">
        <v>526</v>
      </c>
      <c r="C73" s="9" t="s">
        <v>527</v>
      </c>
      <c r="D73" s="9" t="s">
        <v>528</v>
      </c>
      <c r="E73" s="9" t="s">
        <v>529</v>
      </c>
      <c r="F73" s="31" t="s">
        <v>283</v>
      </c>
      <c r="G73" s="8"/>
      <c r="H73" s="8" t="s">
        <v>23</v>
      </c>
      <c r="I73" s="8" t="s">
        <v>95</v>
      </c>
      <c r="J73" s="8" t="s">
        <v>284</v>
      </c>
      <c r="K73" s="8">
        <v>1</v>
      </c>
      <c r="L73" s="10">
        <v>234</v>
      </c>
      <c r="M73" s="10">
        <f t="shared" si="1"/>
        <v>280.8</v>
      </c>
      <c r="P73" s="118"/>
      <c r="Q73" s="118"/>
    </row>
    <row r="74" spans="1:17" ht="30" x14ac:dyDescent="0.25">
      <c r="A74" s="130">
        <v>72</v>
      </c>
      <c r="B74" s="9" t="s">
        <v>530</v>
      </c>
      <c r="C74" s="9" t="s">
        <v>531</v>
      </c>
      <c r="D74" s="9" t="s">
        <v>532</v>
      </c>
      <c r="E74" s="9" t="s">
        <v>529</v>
      </c>
      <c r="F74" s="31" t="s">
        <v>283</v>
      </c>
      <c r="G74" s="8"/>
      <c r="H74" s="8" t="s">
        <v>23</v>
      </c>
      <c r="I74" s="8" t="s">
        <v>95</v>
      </c>
      <c r="J74" s="8" t="s">
        <v>284</v>
      </c>
      <c r="K74" s="8">
        <v>1</v>
      </c>
      <c r="L74" s="10">
        <v>234</v>
      </c>
      <c r="M74" s="10">
        <f t="shared" si="1"/>
        <v>280.8</v>
      </c>
      <c r="P74" s="118"/>
      <c r="Q74" s="118"/>
    </row>
    <row r="75" spans="1:17" ht="40.5" customHeight="1" x14ac:dyDescent="0.25">
      <c r="A75" s="130">
        <v>73</v>
      </c>
      <c r="B75" s="9" t="s">
        <v>533</v>
      </c>
      <c r="C75" s="9" t="s">
        <v>533</v>
      </c>
      <c r="D75" s="9" t="s">
        <v>534</v>
      </c>
      <c r="E75" s="9" t="s">
        <v>535</v>
      </c>
      <c r="F75" s="31" t="s">
        <v>283</v>
      </c>
      <c r="G75" s="8" t="s">
        <v>536</v>
      </c>
      <c r="H75" s="8" t="s">
        <v>23</v>
      </c>
      <c r="I75" s="8" t="s">
        <v>95</v>
      </c>
      <c r="J75" s="8" t="s">
        <v>284</v>
      </c>
      <c r="K75" s="8">
        <v>1</v>
      </c>
      <c r="L75" s="10">
        <v>256.5</v>
      </c>
      <c r="M75" s="10">
        <f t="shared" si="1"/>
        <v>307.8</v>
      </c>
      <c r="P75" s="118"/>
      <c r="Q75" s="118"/>
    </row>
    <row r="76" spans="1:17" ht="30" x14ac:dyDescent="0.25">
      <c r="A76" s="130">
        <v>74</v>
      </c>
      <c r="B76" s="9" t="s">
        <v>537</v>
      </c>
      <c r="C76" s="9" t="s">
        <v>537</v>
      </c>
      <c r="D76" s="9" t="s">
        <v>538</v>
      </c>
      <c r="E76" s="9" t="s">
        <v>321</v>
      </c>
      <c r="F76" s="31" t="s">
        <v>322</v>
      </c>
      <c r="G76" s="8" t="s">
        <v>539</v>
      </c>
      <c r="H76" s="8" t="s">
        <v>14</v>
      </c>
      <c r="I76" s="8" t="s">
        <v>95</v>
      </c>
      <c r="J76" s="8" t="s">
        <v>284</v>
      </c>
      <c r="K76" s="12">
        <v>1</v>
      </c>
      <c r="L76" s="10">
        <v>500</v>
      </c>
      <c r="M76" s="10">
        <f t="shared" si="1"/>
        <v>600</v>
      </c>
      <c r="P76" s="118"/>
      <c r="Q76" s="118"/>
    </row>
    <row r="77" spans="1:17" ht="30" x14ac:dyDescent="0.25">
      <c r="A77" s="130">
        <v>75</v>
      </c>
      <c r="B77" s="9" t="s">
        <v>540</v>
      </c>
      <c r="C77" s="9" t="s">
        <v>541</v>
      </c>
      <c r="D77" s="9" t="s">
        <v>542</v>
      </c>
      <c r="E77" s="9" t="s">
        <v>543</v>
      </c>
      <c r="F77" s="31" t="s">
        <v>283</v>
      </c>
      <c r="G77" s="8" t="s">
        <v>544</v>
      </c>
      <c r="H77" s="8" t="s">
        <v>14</v>
      </c>
      <c r="I77" s="8" t="s">
        <v>95</v>
      </c>
      <c r="J77" s="8" t="s">
        <v>284</v>
      </c>
      <c r="K77" s="8">
        <v>1</v>
      </c>
      <c r="L77" s="10">
        <v>275.39999999999998</v>
      </c>
      <c r="M77" s="10">
        <f t="shared" si="1"/>
        <v>330.47999999999996</v>
      </c>
      <c r="P77" s="118"/>
      <c r="Q77" s="118"/>
    </row>
    <row r="78" spans="1:17" ht="30" x14ac:dyDescent="0.25">
      <c r="A78" s="130">
        <v>76</v>
      </c>
      <c r="B78" s="9" t="s">
        <v>545</v>
      </c>
      <c r="C78" s="9" t="s">
        <v>546</v>
      </c>
      <c r="D78" s="9" t="s">
        <v>547</v>
      </c>
      <c r="E78" s="9" t="s">
        <v>548</v>
      </c>
      <c r="F78" s="31" t="s">
        <v>283</v>
      </c>
      <c r="G78" s="8" t="s">
        <v>549</v>
      </c>
      <c r="H78" s="8" t="s">
        <v>23</v>
      </c>
      <c r="I78" s="8" t="s">
        <v>95</v>
      </c>
      <c r="J78" s="8" t="s">
        <v>284</v>
      </c>
      <c r="K78" s="8">
        <v>1</v>
      </c>
      <c r="L78" s="10" t="s">
        <v>359</v>
      </c>
      <c r="M78" s="10" t="s">
        <v>359</v>
      </c>
      <c r="P78" s="118"/>
      <c r="Q78" s="118"/>
    </row>
    <row r="79" spans="1:17" ht="42" customHeight="1" x14ac:dyDescent="0.25">
      <c r="A79" s="130">
        <v>77</v>
      </c>
      <c r="B79" s="9" t="s">
        <v>545</v>
      </c>
      <c r="C79" s="9" t="s">
        <v>550</v>
      </c>
      <c r="D79" s="9" t="s">
        <v>551</v>
      </c>
      <c r="E79" s="9" t="s">
        <v>503</v>
      </c>
      <c r="F79" s="31" t="s">
        <v>283</v>
      </c>
      <c r="G79" s="8" t="s">
        <v>552</v>
      </c>
      <c r="H79" s="8" t="s">
        <v>14</v>
      </c>
      <c r="I79" s="8" t="s">
        <v>95</v>
      </c>
      <c r="J79" s="8" t="s">
        <v>284</v>
      </c>
      <c r="K79" s="34">
        <v>1</v>
      </c>
      <c r="L79" s="10">
        <v>239.4</v>
      </c>
      <c r="M79" s="10">
        <f t="shared" si="1"/>
        <v>287.27999999999997</v>
      </c>
      <c r="P79" s="118"/>
      <c r="Q79" s="118"/>
    </row>
    <row r="80" spans="1:17" ht="30" x14ac:dyDescent="0.25">
      <c r="A80" s="130">
        <v>78</v>
      </c>
      <c r="B80" s="9" t="s">
        <v>545</v>
      </c>
      <c r="C80" s="9" t="s">
        <v>553</v>
      </c>
      <c r="D80" s="9" t="s">
        <v>554</v>
      </c>
      <c r="E80" s="9" t="s">
        <v>331</v>
      </c>
      <c r="F80" s="31" t="s">
        <v>301</v>
      </c>
      <c r="G80" s="8" t="s">
        <v>555</v>
      </c>
      <c r="H80" s="8" t="s">
        <v>23</v>
      </c>
      <c r="I80" s="8" t="s">
        <v>95</v>
      </c>
      <c r="J80" s="8" t="s">
        <v>284</v>
      </c>
      <c r="K80" s="8">
        <v>2</v>
      </c>
      <c r="L80" s="10">
        <v>342</v>
      </c>
      <c r="M80" s="10">
        <f t="shared" si="1"/>
        <v>410.4</v>
      </c>
      <c r="P80" s="118"/>
      <c r="Q80" s="118"/>
    </row>
    <row r="81" spans="1:17" ht="30" x14ac:dyDescent="0.25">
      <c r="A81" s="130">
        <v>79</v>
      </c>
      <c r="B81" s="9" t="s">
        <v>556</v>
      </c>
      <c r="C81" s="9" t="s">
        <v>557</v>
      </c>
      <c r="D81" s="9" t="s">
        <v>558</v>
      </c>
      <c r="E81" s="9" t="s">
        <v>321</v>
      </c>
      <c r="F81" s="31" t="s">
        <v>301</v>
      </c>
      <c r="G81" s="8" t="s">
        <v>559</v>
      </c>
      <c r="H81" s="8" t="s">
        <v>23</v>
      </c>
      <c r="I81" s="8" t="s">
        <v>95</v>
      </c>
      <c r="J81" s="8" t="s">
        <v>284</v>
      </c>
      <c r="K81" s="8">
        <v>2</v>
      </c>
      <c r="L81" s="10">
        <v>558.9</v>
      </c>
      <c r="M81" s="10">
        <f t="shared" si="1"/>
        <v>670.68</v>
      </c>
      <c r="P81" s="118"/>
      <c r="Q81" s="118"/>
    </row>
    <row r="82" spans="1:17" ht="60" x14ac:dyDescent="0.25">
      <c r="A82" s="130">
        <v>80</v>
      </c>
      <c r="B82" s="9" t="s">
        <v>560</v>
      </c>
      <c r="C82" s="9" t="s">
        <v>561</v>
      </c>
      <c r="D82" s="9" t="s">
        <v>562</v>
      </c>
      <c r="E82" s="9" t="s">
        <v>563</v>
      </c>
      <c r="F82" s="31" t="s">
        <v>283</v>
      </c>
      <c r="G82" s="8"/>
      <c r="H82" s="8" t="s">
        <v>23</v>
      </c>
      <c r="I82" s="8" t="s">
        <v>95</v>
      </c>
      <c r="J82" s="8" t="s">
        <v>284</v>
      </c>
      <c r="K82" s="8">
        <v>1</v>
      </c>
      <c r="L82" s="10">
        <v>183.6</v>
      </c>
      <c r="M82" s="10">
        <f t="shared" si="1"/>
        <v>220.32</v>
      </c>
      <c r="P82" s="118"/>
      <c r="Q82" s="118"/>
    </row>
    <row r="83" spans="1:17" ht="38.25" customHeight="1" x14ac:dyDescent="0.25">
      <c r="A83" s="130">
        <v>81</v>
      </c>
      <c r="B83" s="9" t="s">
        <v>564</v>
      </c>
      <c r="C83" s="9" t="s">
        <v>565</v>
      </c>
      <c r="D83" s="9" t="s">
        <v>566</v>
      </c>
      <c r="E83" s="9" t="s">
        <v>567</v>
      </c>
      <c r="F83" s="31" t="s">
        <v>283</v>
      </c>
      <c r="G83" s="8"/>
      <c r="H83" s="8" t="s">
        <v>23</v>
      </c>
      <c r="I83" s="8" t="s">
        <v>95</v>
      </c>
      <c r="J83" s="8" t="s">
        <v>284</v>
      </c>
      <c r="K83" s="8">
        <v>1</v>
      </c>
      <c r="L83" s="10">
        <v>234</v>
      </c>
      <c r="M83" s="10">
        <f t="shared" si="1"/>
        <v>280.8</v>
      </c>
      <c r="P83" s="118"/>
      <c r="Q83" s="118"/>
    </row>
    <row r="84" spans="1:17" ht="46.5" customHeight="1" x14ac:dyDescent="0.25">
      <c r="A84" s="130">
        <v>82</v>
      </c>
      <c r="B84" s="9" t="s">
        <v>568</v>
      </c>
      <c r="C84" s="9" t="s">
        <v>568</v>
      </c>
      <c r="D84" s="9" t="s">
        <v>569</v>
      </c>
      <c r="E84" s="9" t="s">
        <v>343</v>
      </c>
      <c r="F84" s="31" t="s">
        <v>283</v>
      </c>
      <c r="G84" s="8" t="s">
        <v>570</v>
      </c>
      <c r="H84" s="8" t="s">
        <v>14</v>
      </c>
      <c r="I84" s="8" t="s">
        <v>95</v>
      </c>
      <c r="J84" s="8" t="s">
        <v>284</v>
      </c>
      <c r="K84" s="8">
        <v>1</v>
      </c>
      <c r="L84" s="10">
        <v>183.6</v>
      </c>
      <c r="M84" s="10">
        <f t="shared" si="1"/>
        <v>220.32</v>
      </c>
      <c r="P84" s="118"/>
      <c r="Q84" s="118"/>
    </row>
    <row r="85" spans="1:17" ht="38.25" x14ac:dyDescent="0.25">
      <c r="A85" s="130">
        <v>83</v>
      </c>
      <c r="B85" s="9" t="s">
        <v>571</v>
      </c>
      <c r="C85" s="9" t="s">
        <v>571</v>
      </c>
      <c r="D85" s="9" t="s">
        <v>572</v>
      </c>
      <c r="E85" s="9" t="s">
        <v>573</v>
      </c>
      <c r="F85" s="31" t="s">
        <v>283</v>
      </c>
      <c r="G85" s="8" t="s">
        <v>574</v>
      </c>
      <c r="H85" s="8" t="s">
        <v>14</v>
      </c>
      <c r="I85" s="8" t="s">
        <v>95</v>
      </c>
      <c r="J85" s="8" t="s">
        <v>284</v>
      </c>
      <c r="K85" s="8">
        <v>1</v>
      </c>
      <c r="L85" s="10">
        <v>183.6</v>
      </c>
      <c r="M85" s="10">
        <f t="shared" si="1"/>
        <v>220.32</v>
      </c>
      <c r="P85" s="118"/>
      <c r="Q85" s="118"/>
    </row>
    <row r="86" spans="1:17" ht="30" x14ac:dyDescent="0.25">
      <c r="A86" s="130">
        <v>84</v>
      </c>
      <c r="B86" s="9" t="s">
        <v>575</v>
      </c>
      <c r="C86" s="9" t="s">
        <v>575</v>
      </c>
      <c r="D86" s="9" t="s">
        <v>386</v>
      </c>
      <c r="E86" s="9" t="s">
        <v>383</v>
      </c>
      <c r="F86" s="31" t="s">
        <v>283</v>
      </c>
      <c r="G86" s="8"/>
      <c r="H86" s="8" t="s">
        <v>23</v>
      </c>
      <c r="I86" s="8" t="s">
        <v>95</v>
      </c>
      <c r="J86" s="8" t="s">
        <v>284</v>
      </c>
      <c r="K86" s="8">
        <v>1</v>
      </c>
      <c r="L86" s="35" t="s">
        <v>359</v>
      </c>
      <c r="M86" s="35" t="s">
        <v>359</v>
      </c>
      <c r="P86" s="118"/>
      <c r="Q86" s="118"/>
    </row>
    <row r="87" spans="1:17" ht="60" x14ac:dyDescent="0.25">
      <c r="A87" s="130">
        <v>85</v>
      </c>
      <c r="B87" s="9" t="s">
        <v>576</v>
      </c>
      <c r="C87" s="9" t="s">
        <v>577</v>
      </c>
      <c r="D87" s="9" t="s">
        <v>578</v>
      </c>
      <c r="E87" s="9" t="s">
        <v>579</v>
      </c>
      <c r="F87" s="31" t="s">
        <v>301</v>
      </c>
      <c r="G87" s="8"/>
      <c r="H87" s="8" t="s">
        <v>23</v>
      </c>
      <c r="I87" s="8" t="s">
        <v>95</v>
      </c>
      <c r="J87" s="8" t="s">
        <v>284</v>
      </c>
      <c r="K87" s="8">
        <v>2</v>
      </c>
      <c r="L87" s="10">
        <v>1107</v>
      </c>
      <c r="M87" s="10">
        <f t="shared" si="1"/>
        <v>1328.3999999999999</v>
      </c>
      <c r="P87" s="118"/>
      <c r="Q87" s="118"/>
    </row>
    <row r="88" spans="1:17" ht="30" x14ac:dyDescent="0.25">
      <c r="A88" s="130">
        <v>86</v>
      </c>
      <c r="B88" s="9" t="s">
        <v>580</v>
      </c>
      <c r="C88" s="9" t="s">
        <v>580</v>
      </c>
      <c r="D88" s="9" t="s">
        <v>479</v>
      </c>
      <c r="E88" s="9" t="s">
        <v>581</v>
      </c>
      <c r="F88" s="31" t="s">
        <v>283</v>
      </c>
      <c r="G88" s="8" t="s">
        <v>582</v>
      </c>
      <c r="H88" s="8" t="s">
        <v>23</v>
      </c>
      <c r="I88" s="8" t="s">
        <v>95</v>
      </c>
      <c r="J88" s="8" t="s">
        <v>284</v>
      </c>
      <c r="K88" s="8">
        <v>2</v>
      </c>
      <c r="L88" s="10">
        <v>342</v>
      </c>
      <c r="M88" s="10">
        <f t="shared" si="1"/>
        <v>410.4</v>
      </c>
      <c r="P88" s="118"/>
      <c r="Q88" s="118"/>
    </row>
    <row r="89" spans="1:17" ht="30" x14ac:dyDescent="0.25">
      <c r="A89" s="130">
        <v>87</v>
      </c>
      <c r="B89" s="9" t="s">
        <v>583</v>
      </c>
      <c r="C89" s="9" t="s">
        <v>583</v>
      </c>
      <c r="D89" s="9" t="s">
        <v>584</v>
      </c>
      <c r="E89" s="9" t="s">
        <v>585</v>
      </c>
      <c r="F89" s="31" t="s">
        <v>283</v>
      </c>
      <c r="G89" s="8" t="s">
        <v>586</v>
      </c>
      <c r="H89" s="8" t="s">
        <v>23</v>
      </c>
      <c r="I89" s="8" t="s">
        <v>95</v>
      </c>
      <c r="J89" s="8" t="s">
        <v>284</v>
      </c>
      <c r="K89" s="8">
        <v>1</v>
      </c>
      <c r="L89" s="10">
        <v>239.4</v>
      </c>
      <c r="M89" s="10">
        <f t="shared" si="1"/>
        <v>287.27999999999997</v>
      </c>
      <c r="P89" s="118"/>
      <c r="Q89" s="118"/>
    </row>
    <row r="90" spans="1:17" ht="30" x14ac:dyDescent="0.25">
      <c r="A90" s="130">
        <v>88</v>
      </c>
      <c r="B90" s="9" t="s">
        <v>587</v>
      </c>
      <c r="C90" s="9" t="s">
        <v>588</v>
      </c>
      <c r="D90" s="9" t="s">
        <v>589</v>
      </c>
      <c r="E90" s="9" t="s">
        <v>331</v>
      </c>
      <c r="F90" s="31" t="s">
        <v>283</v>
      </c>
      <c r="G90" s="8"/>
      <c r="H90" s="8" t="s">
        <v>23</v>
      </c>
      <c r="I90" s="8" t="s">
        <v>95</v>
      </c>
      <c r="J90" s="8" t="s">
        <v>284</v>
      </c>
      <c r="K90" s="8">
        <v>1</v>
      </c>
      <c r="L90" s="10">
        <v>234</v>
      </c>
      <c r="M90" s="10">
        <f t="shared" si="1"/>
        <v>280.8</v>
      </c>
      <c r="P90" s="118"/>
      <c r="Q90" s="118"/>
    </row>
    <row r="91" spans="1:17" ht="30" x14ac:dyDescent="0.25">
      <c r="A91" s="130">
        <v>89</v>
      </c>
      <c r="B91" s="9" t="s">
        <v>590</v>
      </c>
      <c r="C91" s="9" t="s">
        <v>590</v>
      </c>
      <c r="D91" s="9" t="s">
        <v>281</v>
      </c>
      <c r="E91" s="9" t="s">
        <v>282</v>
      </c>
      <c r="F91" s="31" t="s">
        <v>283</v>
      </c>
      <c r="G91" s="8"/>
      <c r="H91" s="8" t="s">
        <v>23</v>
      </c>
      <c r="I91" s="8" t="s">
        <v>95</v>
      </c>
      <c r="J91" s="8" t="s">
        <v>284</v>
      </c>
      <c r="K91" s="8">
        <v>1</v>
      </c>
      <c r="L91" s="10">
        <v>183.6</v>
      </c>
      <c r="M91" s="10">
        <f t="shared" si="1"/>
        <v>220.32</v>
      </c>
      <c r="P91" s="118"/>
      <c r="Q91" s="118"/>
    </row>
    <row r="92" spans="1:17" ht="45" x14ac:dyDescent="0.25">
      <c r="A92" s="130">
        <v>90</v>
      </c>
      <c r="B92" s="9" t="s">
        <v>591</v>
      </c>
      <c r="C92" s="9" t="s">
        <v>591</v>
      </c>
      <c r="D92" s="9" t="s">
        <v>592</v>
      </c>
      <c r="E92" s="9" t="s">
        <v>383</v>
      </c>
      <c r="F92" s="31" t="s">
        <v>283</v>
      </c>
      <c r="G92" s="8"/>
      <c r="H92" s="8" t="s">
        <v>23</v>
      </c>
      <c r="I92" s="8" t="s">
        <v>95</v>
      </c>
      <c r="J92" s="8" t="s">
        <v>284</v>
      </c>
      <c r="K92" s="8">
        <v>1</v>
      </c>
      <c r="L92" s="10">
        <v>183.6</v>
      </c>
      <c r="M92" s="10">
        <f t="shared" si="1"/>
        <v>220.32</v>
      </c>
      <c r="P92" s="118"/>
      <c r="Q92" s="118"/>
    </row>
    <row r="93" spans="1:17" ht="30" x14ac:dyDescent="0.25">
      <c r="A93" s="130">
        <v>91</v>
      </c>
      <c r="B93" s="9" t="s">
        <v>593</v>
      </c>
      <c r="C93" s="9" t="s">
        <v>593</v>
      </c>
      <c r="D93" s="9" t="s">
        <v>594</v>
      </c>
      <c r="E93" s="9" t="s">
        <v>595</v>
      </c>
      <c r="F93" s="31" t="s">
        <v>301</v>
      </c>
      <c r="G93" s="8" t="s">
        <v>596</v>
      </c>
      <c r="H93" s="8" t="s">
        <v>23</v>
      </c>
      <c r="I93" s="8" t="s">
        <v>95</v>
      </c>
      <c r="J93" s="8" t="s">
        <v>284</v>
      </c>
      <c r="K93" s="8">
        <v>2</v>
      </c>
      <c r="L93" s="10">
        <v>429.29999999999995</v>
      </c>
      <c r="M93" s="10">
        <f t="shared" si="1"/>
        <v>515.16</v>
      </c>
      <c r="P93" s="118"/>
      <c r="Q93" s="118"/>
    </row>
    <row r="94" spans="1:17" ht="45" x14ac:dyDescent="0.25">
      <c r="A94" s="130">
        <v>92</v>
      </c>
      <c r="B94" s="9" t="s">
        <v>597</v>
      </c>
      <c r="C94" s="9" t="s">
        <v>597</v>
      </c>
      <c r="D94" s="9" t="s">
        <v>598</v>
      </c>
      <c r="E94" s="9" t="s">
        <v>490</v>
      </c>
      <c r="F94" s="31" t="s">
        <v>301</v>
      </c>
      <c r="G94" s="8"/>
      <c r="H94" s="8" t="s">
        <v>23</v>
      </c>
      <c r="I94" s="8" t="s">
        <v>95</v>
      </c>
      <c r="J94" s="8" t="s">
        <v>284</v>
      </c>
      <c r="K94" s="8">
        <v>1</v>
      </c>
      <c r="L94" s="10">
        <v>183.6</v>
      </c>
      <c r="M94" s="10">
        <f t="shared" si="1"/>
        <v>220.32</v>
      </c>
      <c r="P94" s="118"/>
      <c r="Q94" s="118"/>
    </row>
    <row r="95" spans="1:17" ht="45" x14ac:dyDescent="0.25">
      <c r="A95" s="130">
        <v>93</v>
      </c>
      <c r="B95" s="9" t="s">
        <v>599</v>
      </c>
      <c r="C95" s="9" t="s">
        <v>599</v>
      </c>
      <c r="D95" s="9" t="s">
        <v>598</v>
      </c>
      <c r="E95" s="9" t="s">
        <v>490</v>
      </c>
      <c r="F95" s="31" t="s">
        <v>301</v>
      </c>
      <c r="G95" s="8"/>
      <c r="H95" s="8" t="s">
        <v>23</v>
      </c>
      <c r="I95" s="8" t="s">
        <v>95</v>
      </c>
      <c r="J95" s="8" t="s">
        <v>284</v>
      </c>
      <c r="K95" s="8">
        <v>1</v>
      </c>
      <c r="L95" s="10">
        <v>183.6</v>
      </c>
      <c r="M95" s="10">
        <f t="shared" ref="M95:M107" si="2">L95*1.2</f>
        <v>220.32</v>
      </c>
      <c r="P95" s="118"/>
      <c r="Q95" s="118"/>
    </row>
    <row r="96" spans="1:17" ht="30" x14ac:dyDescent="0.25">
      <c r="A96" s="130">
        <v>94</v>
      </c>
      <c r="B96" s="9" t="s">
        <v>600</v>
      </c>
      <c r="C96" s="9" t="s">
        <v>600</v>
      </c>
      <c r="D96" s="9" t="s">
        <v>601</v>
      </c>
      <c r="E96" s="9" t="s">
        <v>602</v>
      </c>
      <c r="F96" s="31" t="s">
        <v>301</v>
      </c>
      <c r="G96" s="8" t="s">
        <v>603</v>
      </c>
      <c r="H96" s="8" t="s">
        <v>23</v>
      </c>
      <c r="I96" s="8" t="s">
        <v>95</v>
      </c>
      <c r="J96" s="8" t="s">
        <v>284</v>
      </c>
      <c r="K96" s="8">
        <v>1</v>
      </c>
      <c r="L96" s="10">
        <v>1755</v>
      </c>
      <c r="M96" s="10">
        <f t="shared" si="2"/>
        <v>2106</v>
      </c>
      <c r="P96" s="118"/>
      <c r="Q96" s="118"/>
    </row>
    <row r="97" spans="1:17" ht="75" x14ac:dyDescent="0.25">
      <c r="A97" s="130">
        <v>95</v>
      </c>
      <c r="B97" s="9" t="s">
        <v>604</v>
      </c>
      <c r="C97" s="9" t="s">
        <v>605</v>
      </c>
      <c r="D97" s="9" t="s">
        <v>606</v>
      </c>
      <c r="E97" s="9" t="s">
        <v>607</v>
      </c>
      <c r="F97" s="31" t="s">
        <v>283</v>
      </c>
      <c r="G97" s="8"/>
      <c r="H97" s="8" t="s">
        <v>23</v>
      </c>
      <c r="I97" s="8" t="s">
        <v>94</v>
      </c>
      <c r="J97" s="8" t="s">
        <v>284</v>
      </c>
      <c r="K97" s="8">
        <v>1</v>
      </c>
      <c r="L97" s="10">
        <v>345.6</v>
      </c>
      <c r="M97" s="10">
        <f t="shared" si="2"/>
        <v>414.72</v>
      </c>
      <c r="P97" s="118"/>
      <c r="Q97" s="118"/>
    </row>
    <row r="98" spans="1:17" ht="30" x14ac:dyDescent="0.25">
      <c r="A98" s="130">
        <v>96</v>
      </c>
      <c r="B98" s="9" t="s">
        <v>608</v>
      </c>
      <c r="C98" s="9" t="s">
        <v>609</v>
      </c>
      <c r="D98" s="9" t="s">
        <v>610</v>
      </c>
      <c r="E98" s="9" t="s">
        <v>321</v>
      </c>
      <c r="F98" s="31" t="s">
        <v>322</v>
      </c>
      <c r="G98" s="8" t="s">
        <v>611</v>
      </c>
      <c r="H98" s="8" t="s">
        <v>14</v>
      </c>
      <c r="I98" s="8" t="s">
        <v>95</v>
      </c>
      <c r="J98" s="8" t="s">
        <v>284</v>
      </c>
      <c r="K98" s="8">
        <v>2</v>
      </c>
      <c r="L98" s="10">
        <v>375.3</v>
      </c>
      <c r="M98" s="10">
        <f t="shared" si="2"/>
        <v>450.36</v>
      </c>
      <c r="P98" s="118"/>
      <c r="Q98" s="118"/>
    </row>
    <row r="99" spans="1:17" ht="45" x14ac:dyDescent="0.25">
      <c r="A99" s="130">
        <v>97</v>
      </c>
      <c r="B99" s="9" t="s">
        <v>612</v>
      </c>
      <c r="C99" s="9" t="s">
        <v>613</v>
      </c>
      <c r="D99" s="9" t="s">
        <v>614</v>
      </c>
      <c r="E99" s="9" t="s">
        <v>331</v>
      </c>
      <c r="F99" s="31" t="s">
        <v>283</v>
      </c>
      <c r="G99" s="8"/>
      <c r="H99" s="8" t="s">
        <v>23</v>
      </c>
      <c r="I99" s="8" t="s">
        <v>95</v>
      </c>
      <c r="J99" s="8" t="s">
        <v>284</v>
      </c>
      <c r="K99" s="8">
        <v>1</v>
      </c>
      <c r="L99" s="10">
        <v>234</v>
      </c>
      <c r="M99" s="10">
        <f t="shared" si="2"/>
        <v>280.8</v>
      </c>
      <c r="P99" s="118"/>
      <c r="Q99" s="118"/>
    </row>
    <row r="100" spans="1:17" ht="45" x14ac:dyDescent="0.25">
      <c r="A100" s="130">
        <v>98</v>
      </c>
      <c r="B100" s="9" t="s">
        <v>615</v>
      </c>
      <c r="C100" s="9" t="s">
        <v>615</v>
      </c>
      <c r="D100" s="9" t="s">
        <v>616</v>
      </c>
      <c r="E100" s="9" t="s">
        <v>617</v>
      </c>
      <c r="F100" s="31" t="s">
        <v>301</v>
      </c>
      <c r="G100" s="8" t="s">
        <v>618</v>
      </c>
      <c r="H100" s="8" t="s">
        <v>23</v>
      </c>
      <c r="I100" s="8" t="s">
        <v>95</v>
      </c>
      <c r="J100" s="8" t="s">
        <v>284</v>
      </c>
      <c r="K100" s="8">
        <v>1</v>
      </c>
      <c r="L100" s="10">
        <v>564.29999999999995</v>
      </c>
      <c r="M100" s="10">
        <f t="shared" si="2"/>
        <v>677.16</v>
      </c>
      <c r="P100" s="118"/>
      <c r="Q100" s="118"/>
    </row>
    <row r="101" spans="1:17" ht="45" x14ac:dyDescent="0.25">
      <c r="A101" s="130">
        <v>99</v>
      </c>
      <c r="B101" s="9" t="s">
        <v>619</v>
      </c>
      <c r="C101" s="9" t="s">
        <v>619</v>
      </c>
      <c r="D101" s="9" t="s">
        <v>616</v>
      </c>
      <c r="E101" s="9" t="s">
        <v>620</v>
      </c>
      <c r="F101" s="31" t="s">
        <v>301</v>
      </c>
      <c r="G101" s="8" t="s">
        <v>621</v>
      </c>
      <c r="H101" s="8" t="s">
        <v>23</v>
      </c>
      <c r="I101" s="8" t="s">
        <v>95</v>
      </c>
      <c r="J101" s="8" t="s">
        <v>284</v>
      </c>
      <c r="K101" s="8">
        <v>1</v>
      </c>
      <c r="L101" s="10">
        <v>564.29999999999995</v>
      </c>
      <c r="M101" s="10">
        <f t="shared" si="2"/>
        <v>677.16</v>
      </c>
      <c r="P101" s="118"/>
      <c r="Q101" s="118"/>
    </row>
    <row r="102" spans="1:17" ht="30" x14ac:dyDescent="0.25">
      <c r="A102" s="130">
        <v>100</v>
      </c>
      <c r="B102" s="9" t="s">
        <v>622</v>
      </c>
      <c r="C102" s="9" t="s">
        <v>623</v>
      </c>
      <c r="D102" s="9" t="s">
        <v>624</v>
      </c>
      <c r="E102" s="9" t="s">
        <v>321</v>
      </c>
      <c r="F102" s="31" t="s">
        <v>283</v>
      </c>
      <c r="G102" s="8" t="s">
        <v>625</v>
      </c>
      <c r="H102" s="8" t="s">
        <v>23</v>
      </c>
      <c r="I102" s="8" t="s">
        <v>95</v>
      </c>
      <c r="J102" s="8" t="s">
        <v>284</v>
      </c>
      <c r="K102" s="8">
        <v>1</v>
      </c>
      <c r="L102" s="10">
        <v>183.6</v>
      </c>
      <c r="M102" s="10">
        <f t="shared" si="2"/>
        <v>220.32</v>
      </c>
      <c r="P102" s="118"/>
      <c r="Q102" s="118"/>
    </row>
    <row r="103" spans="1:17" ht="45" x14ac:dyDescent="0.25">
      <c r="A103" s="130">
        <v>101</v>
      </c>
      <c r="B103" s="9" t="s">
        <v>626</v>
      </c>
      <c r="C103" s="9" t="s">
        <v>626</v>
      </c>
      <c r="D103" s="9" t="s">
        <v>627</v>
      </c>
      <c r="E103" s="9" t="s">
        <v>548</v>
      </c>
      <c r="F103" s="31" t="s">
        <v>283</v>
      </c>
      <c r="G103" s="8" t="s">
        <v>625</v>
      </c>
      <c r="H103" s="8" t="s">
        <v>23</v>
      </c>
      <c r="I103" s="8" t="s">
        <v>95</v>
      </c>
      <c r="J103" s="8" t="s">
        <v>284</v>
      </c>
      <c r="K103" s="8">
        <v>1</v>
      </c>
      <c r="L103" s="10">
        <v>183.6</v>
      </c>
      <c r="M103" s="10">
        <f t="shared" si="2"/>
        <v>220.32</v>
      </c>
      <c r="P103" s="118"/>
      <c r="Q103" s="118"/>
    </row>
    <row r="104" spans="1:17" ht="30" x14ac:dyDescent="0.25">
      <c r="A104" s="130">
        <v>102</v>
      </c>
      <c r="B104" s="9" t="s">
        <v>628</v>
      </c>
      <c r="C104" s="9" t="s">
        <v>628</v>
      </c>
      <c r="D104" s="9" t="s">
        <v>629</v>
      </c>
      <c r="E104" s="9" t="s">
        <v>630</v>
      </c>
      <c r="F104" s="31" t="s">
        <v>283</v>
      </c>
      <c r="G104" s="8"/>
      <c r="H104" s="8" t="s">
        <v>23</v>
      </c>
      <c r="I104" s="8" t="s">
        <v>95</v>
      </c>
      <c r="J104" s="8" t="s">
        <v>96</v>
      </c>
      <c r="K104" s="8">
        <v>1</v>
      </c>
      <c r="L104" s="10">
        <v>234</v>
      </c>
      <c r="M104" s="10">
        <f t="shared" si="2"/>
        <v>280.8</v>
      </c>
      <c r="P104" s="118"/>
      <c r="Q104" s="118"/>
    </row>
    <row r="105" spans="1:17" s="36" customFormat="1" ht="160.5" customHeight="1" x14ac:dyDescent="0.25">
      <c r="A105" s="130">
        <v>103</v>
      </c>
      <c r="B105" s="9" t="s">
        <v>427</v>
      </c>
      <c r="C105" s="9" t="s">
        <v>631</v>
      </c>
      <c r="D105" s="9" t="s">
        <v>632</v>
      </c>
      <c r="E105" s="9" t="s">
        <v>343</v>
      </c>
      <c r="F105" s="31" t="s">
        <v>395</v>
      </c>
      <c r="G105" s="8"/>
      <c r="H105" s="8" t="s">
        <v>23</v>
      </c>
      <c r="I105" s="8" t="s">
        <v>95</v>
      </c>
      <c r="J105" s="8" t="s">
        <v>284</v>
      </c>
      <c r="K105" s="8">
        <v>1</v>
      </c>
      <c r="L105" s="10">
        <v>1374.3</v>
      </c>
      <c r="M105" s="10">
        <f t="shared" si="2"/>
        <v>1649.1599999999999</v>
      </c>
      <c r="O105" s="11"/>
      <c r="P105" s="118"/>
      <c r="Q105" s="118"/>
    </row>
    <row r="106" spans="1:17" s="36" customFormat="1" ht="130.5" x14ac:dyDescent="0.25">
      <c r="A106" s="130">
        <v>104</v>
      </c>
      <c r="B106" s="9" t="s">
        <v>633</v>
      </c>
      <c r="C106" s="9" t="s">
        <v>634</v>
      </c>
      <c r="D106" s="9" t="s">
        <v>635</v>
      </c>
      <c r="E106" s="9" t="s">
        <v>636</v>
      </c>
      <c r="F106" s="31" t="s">
        <v>456</v>
      </c>
      <c r="G106" s="8"/>
      <c r="H106" s="8" t="s">
        <v>23</v>
      </c>
      <c r="I106" s="8" t="s">
        <v>95</v>
      </c>
      <c r="J106" s="8" t="s">
        <v>284</v>
      </c>
      <c r="K106" s="8">
        <v>1</v>
      </c>
      <c r="L106" s="10">
        <v>375.3</v>
      </c>
      <c r="M106" s="10">
        <f t="shared" si="2"/>
        <v>450.36</v>
      </c>
      <c r="O106" s="11"/>
      <c r="P106" s="120"/>
      <c r="Q106" s="120"/>
    </row>
    <row r="107" spans="1:17" s="37" customFormat="1" ht="150" x14ac:dyDescent="0.25">
      <c r="A107" s="130">
        <v>105</v>
      </c>
      <c r="B107" s="33" t="s">
        <v>637</v>
      </c>
      <c r="C107" s="33" t="s">
        <v>638</v>
      </c>
      <c r="D107" s="9" t="s">
        <v>639</v>
      </c>
      <c r="E107" s="9" t="s">
        <v>640</v>
      </c>
      <c r="F107" s="31" t="s">
        <v>456</v>
      </c>
      <c r="G107" s="8"/>
      <c r="H107" s="8" t="s">
        <v>23</v>
      </c>
      <c r="I107" s="8" t="s">
        <v>95</v>
      </c>
      <c r="J107" s="8" t="s">
        <v>284</v>
      </c>
      <c r="K107" s="8">
        <v>1</v>
      </c>
      <c r="L107" s="10">
        <v>3350</v>
      </c>
      <c r="M107" s="10">
        <f t="shared" si="2"/>
        <v>4020</v>
      </c>
      <c r="N107" s="36"/>
      <c r="O107" s="11"/>
      <c r="P107" s="120"/>
      <c r="Q107" s="120"/>
    </row>
    <row r="108" spans="1:17" ht="33.75" customHeight="1" x14ac:dyDescent="0.25">
      <c r="B108" s="142" t="s">
        <v>1629</v>
      </c>
      <c r="C108" s="142"/>
      <c r="D108" s="142"/>
      <c r="E108" s="142"/>
      <c r="F108" s="142"/>
      <c r="G108" s="142"/>
      <c r="H108" s="142"/>
      <c r="I108" s="142"/>
      <c r="J108" s="142"/>
      <c r="K108" s="142"/>
      <c r="L108" s="142"/>
      <c r="M108" s="142"/>
      <c r="N108" s="36"/>
      <c r="P108" s="121"/>
      <c r="Q108" s="121"/>
    </row>
    <row r="109" spans="1:17" ht="15.75" x14ac:dyDescent="0.25">
      <c r="N109" s="36"/>
      <c r="P109" s="118"/>
      <c r="Q109" s="118"/>
    </row>
    <row r="110" spans="1:17" ht="15.75" x14ac:dyDescent="0.25">
      <c r="N110" s="36"/>
      <c r="P110" s="118"/>
      <c r="Q110" s="118"/>
    </row>
    <row r="111" spans="1:17" ht="15.75" x14ac:dyDescent="0.25">
      <c r="N111" s="36"/>
      <c r="P111" s="118"/>
      <c r="Q111" s="118"/>
    </row>
    <row r="112" spans="1:17" ht="15.75" x14ac:dyDescent="0.25">
      <c r="N112" s="36"/>
      <c r="P112" s="118"/>
      <c r="Q112" s="118"/>
    </row>
    <row r="113" spans="14:17" ht="15.75" x14ac:dyDescent="0.25">
      <c r="N113" s="36"/>
      <c r="P113" s="118"/>
      <c r="Q113" s="118"/>
    </row>
    <row r="114" spans="14:17" ht="15.75" x14ac:dyDescent="0.25">
      <c r="N114" s="36"/>
      <c r="P114" s="118"/>
      <c r="Q114" s="118"/>
    </row>
    <row r="115" spans="14:17" ht="15.75" x14ac:dyDescent="0.25">
      <c r="N115" s="36"/>
      <c r="P115" s="118"/>
      <c r="Q115" s="118"/>
    </row>
    <row r="116" spans="14:17" ht="15.75" x14ac:dyDescent="0.25">
      <c r="N116" s="36"/>
      <c r="P116" s="118"/>
      <c r="Q116" s="118"/>
    </row>
    <row r="117" spans="14:17" x14ac:dyDescent="0.25">
      <c r="P117" s="118"/>
      <c r="Q117" s="118"/>
    </row>
    <row r="118" spans="14:17" x14ac:dyDescent="0.25">
      <c r="P118" s="118"/>
      <c r="Q118" s="118"/>
    </row>
    <row r="119" spans="14:17" x14ac:dyDescent="0.25">
      <c r="P119" s="118"/>
      <c r="Q119" s="118"/>
    </row>
    <row r="120" spans="14:17" x14ac:dyDescent="0.25">
      <c r="P120" s="118"/>
      <c r="Q120" s="118"/>
    </row>
    <row r="121" spans="14:17" x14ac:dyDescent="0.25">
      <c r="P121" s="118"/>
      <c r="Q121" s="118"/>
    </row>
    <row r="122" spans="14:17" x14ac:dyDescent="0.25">
      <c r="P122" s="118"/>
      <c r="Q122" s="118"/>
    </row>
    <row r="123" spans="14:17" x14ac:dyDescent="0.25">
      <c r="P123" s="118"/>
      <c r="Q123" s="118"/>
    </row>
    <row r="124" spans="14:17" x14ac:dyDescent="0.25">
      <c r="P124" s="118"/>
      <c r="Q124" s="118"/>
    </row>
    <row r="125" spans="14:17" x14ac:dyDescent="0.25">
      <c r="P125" s="118"/>
      <c r="Q125" s="118"/>
    </row>
    <row r="126" spans="14:17" x14ac:dyDescent="0.25">
      <c r="P126" s="118"/>
      <c r="Q126" s="118"/>
    </row>
    <row r="127" spans="14:17" x14ac:dyDescent="0.25">
      <c r="P127" s="118"/>
      <c r="Q127" s="118"/>
    </row>
    <row r="128" spans="14:17" x14ac:dyDescent="0.25">
      <c r="P128" s="118"/>
      <c r="Q128" s="118"/>
    </row>
    <row r="129" spans="16:17" x14ac:dyDescent="0.25">
      <c r="P129" s="118"/>
      <c r="Q129" s="118"/>
    </row>
    <row r="130" spans="16:17" x14ac:dyDescent="0.25">
      <c r="P130" s="118"/>
      <c r="Q130" s="118"/>
    </row>
  </sheetData>
  <autoFilter ref="A2:M104">
    <sortState ref="A3:M107">
      <sortCondition ref="B2:B107"/>
    </sortState>
  </autoFilter>
  <mergeCells count="2">
    <mergeCell ref="A1:M1"/>
    <mergeCell ref="B108:M108"/>
  </mergeCells>
  <conditionalFormatting sqref="B79:K79 A3:M3 B86:M86 B51:E51 G51:L51 G46:M46 B57:M57 A4:L4 B60:M60 B58:L59 B61:L62 B80:L85 B87:L104 B46:E49 F46:F51 G47:L49 M47:M56 B52:L56 B63:M63 B64:L78 B22:M45 B5:L21 M4:M21 A5:A107">
    <cfRule type="expression" dxfId="58" priority="15">
      <formula>ISODD($A3)=TRUE</formula>
    </cfRule>
  </conditionalFormatting>
  <conditionalFormatting sqref="B50:E50 G50:L50">
    <cfRule type="expression" dxfId="57" priority="14">
      <formula>ISODD($A50)=TRUE</formula>
    </cfRule>
  </conditionalFormatting>
  <conditionalFormatting sqref="B105:L105">
    <cfRule type="expression" dxfId="56" priority="12">
      <formula>ISODD($A105)=TRUE</formula>
    </cfRule>
  </conditionalFormatting>
  <conditionalFormatting sqref="B106:L106">
    <cfRule type="expression" dxfId="55" priority="11">
      <formula>ISODD($A106)=TRUE</formula>
    </cfRule>
  </conditionalFormatting>
  <conditionalFormatting sqref="C107:L107">
    <cfRule type="expression" dxfId="54" priority="9">
      <formula>ISODD($A107)=TRUE</formula>
    </cfRule>
  </conditionalFormatting>
  <conditionalFormatting sqref="B107">
    <cfRule type="expression" dxfId="53" priority="8">
      <formula>ISODD($A107)=TRUE</formula>
    </cfRule>
  </conditionalFormatting>
  <conditionalFormatting sqref="M87:M107 M64:M65 M61 M58:M59 M68:M77 M79:M85">
    <cfRule type="expression" dxfId="52" priority="6">
      <formula>ISODD($A58)=TRUE</formula>
    </cfRule>
  </conditionalFormatting>
  <conditionalFormatting sqref="M78">
    <cfRule type="expression" dxfId="51" priority="2">
      <formula>ISODD($A78)=TRUE</formula>
    </cfRule>
  </conditionalFormatting>
  <conditionalFormatting sqref="M62 M66:M67">
    <cfRule type="expression" dxfId="50" priority="3">
      <formula>ISODD($A62)=TRUE</formula>
    </cfRule>
  </conditionalFormatting>
  <conditionalFormatting sqref="L79">
    <cfRule type="expression" dxfId="49" priority="1">
      <formula>ISODD($A79)=TRUE</formula>
    </cfRule>
  </conditionalFormatting>
  <pageMargins left="0.39370078740157483" right="0.19685039370078741" top="0.39370078740157483" bottom="0.39370078740157483" header="0" footer="0"/>
  <pageSetup paperSize="9" scale="96" fitToHeight="0" orientation="landscape" r:id="rId1"/>
  <headerFooter>
    <oddFooter>&amp;LForm No: KYS-FR-88        &amp;RRev.No./Tar:00/24.05.2021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theme="3" tint="-0.249977111117893"/>
    <pageSetUpPr fitToPage="1"/>
  </sheetPr>
  <dimension ref="A1:Q119"/>
  <sheetViews>
    <sheetView zoomScale="85" zoomScaleNormal="85" workbookViewId="0">
      <selection activeCell="D5" sqref="D5"/>
    </sheetView>
  </sheetViews>
  <sheetFormatPr defaultRowHeight="15" x14ac:dyDescent="0.25"/>
  <cols>
    <col min="1" max="1" width="4.7109375" style="16" customWidth="1"/>
    <col min="2" max="2" width="20.7109375" style="16" customWidth="1"/>
    <col min="3" max="3" width="22.7109375" style="11" customWidth="1"/>
    <col min="4" max="4" width="35.7109375" style="11" customWidth="1"/>
    <col min="5" max="5" width="16.7109375" style="16" customWidth="1"/>
    <col min="6" max="6" width="11.7109375" style="45" customWidth="1"/>
    <col min="7" max="7" width="17.28515625" style="45" hidden="1" customWidth="1"/>
    <col min="8" max="8" width="7.7109375" style="17" customWidth="1"/>
    <col min="9" max="9" width="13.42578125" style="16" hidden="1" customWidth="1"/>
    <col min="10" max="10" width="7.7109375" style="11" customWidth="1"/>
    <col min="11" max="11" width="4.7109375" style="11" customWidth="1"/>
    <col min="12" max="12" width="9.28515625" style="20" customWidth="1"/>
    <col min="13" max="13" width="7.85546875" style="21" customWidth="1"/>
    <col min="14" max="14" width="7.7109375" style="42" customWidth="1"/>
    <col min="15" max="15" width="38" style="11" customWidth="1"/>
    <col min="16" max="16384" width="9.140625" style="11"/>
  </cols>
  <sheetData>
    <row r="1" spans="1:17" s="1" customFormat="1" ht="20.25" x14ac:dyDescent="0.25">
      <c r="A1" s="138" t="s">
        <v>641</v>
      </c>
      <c r="B1" s="139"/>
      <c r="C1" s="139"/>
      <c r="D1" s="139"/>
      <c r="E1" s="139"/>
      <c r="F1" s="139"/>
      <c r="G1" s="139"/>
      <c r="H1" s="139"/>
      <c r="I1" s="139"/>
      <c r="J1" s="139"/>
      <c r="K1" s="139"/>
      <c r="L1" s="139"/>
      <c r="M1" s="140"/>
      <c r="N1" s="40"/>
    </row>
    <row r="2" spans="1:17" s="1" customFormat="1" ht="85.5" x14ac:dyDescent="0.25">
      <c r="A2" s="3" t="s">
        <v>1</v>
      </c>
      <c r="B2" s="3" t="s">
        <v>2</v>
      </c>
      <c r="C2" s="3" t="s">
        <v>3</v>
      </c>
      <c r="D2" s="3" t="s">
        <v>4</v>
      </c>
      <c r="E2" s="3" t="s">
        <v>5</v>
      </c>
      <c r="F2" s="30" t="s">
        <v>85</v>
      </c>
      <c r="G2" s="27" t="s">
        <v>86</v>
      </c>
      <c r="H2" s="3" t="s">
        <v>6</v>
      </c>
      <c r="I2" s="3" t="s">
        <v>87</v>
      </c>
      <c r="J2" s="29" t="s">
        <v>7</v>
      </c>
      <c r="K2" s="30" t="s">
        <v>642</v>
      </c>
      <c r="L2" s="6" t="s">
        <v>9</v>
      </c>
      <c r="M2" s="6" t="s">
        <v>10</v>
      </c>
      <c r="N2" s="40"/>
    </row>
    <row r="3" spans="1:17" ht="36" x14ac:dyDescent="0.25">
      <c r="A3" s="9">
        <v>1</v>
      </c>
      <c r="B3" s="9" t="s">
        <v>279</v>
      </c>
      <c r="C3" s="9" t="s">
        <v>643</v>
      </c>
      <c r="D3" s="9" t="s">
        <v>644</v>
      </c>
      <c r="E3" s="9" t="s">
        <v>645</v>
      </c>
      <c r="F3" s="41" t="s">
        <v>646</v>
      </c>
      <c r="G3" s="9"/>
      <c r="H3" s="9" t="s">
        <v>23</v>
      </c>
      <c r="I3" s="9"/>
      <c r="J3" s="9" t="s">
        <v>647</v>
      </c>
      <c r="K3" s="9">
        <v>1</v>
      </c>
      <c r="L3" s="10">
        <v>183.6</v>
      </c>
      <c r="M3" s="10">
        <f>L3*1.2</f>
        <v>220.32</v>
      </c>
      <c r="O3" s="122"/>
      <c r="P3" s="122"/>
      <c r="Q3" s="122"/>
    </row>
    <row r="4" spans="1:17" ht="36" x14ac:dyDescent="0.25">
      <c r="A4" s="9">
        <v>2</v>
      </c>
      <c r="B4" s="9" t="s">
        <v>648</v>
      </c>
      <c r="C4" s="9" t="s">
        <v>649</v>
      </c>
      <c r="D4" s="9" t="s">
        <v>650</v>
      </c>
      <c r="E4" s="9" t="s">
        <v>651</v>
      </c>
      <c r="F4" s="41" t="s">
        <v>646</v>
      </c>
      <c r="G4" s="9"/>
      <c r="H4" s="9" t="s">
        <v>23</v>
      </c>
      <c r="I4" s="9"/>
      <c r="J4" s="9" t="s">
        <v>647</v>
      </c>
      <c r="K4" s="9">
        <v>3</v>
      </c>
      <c r="L4" s="10">
        <v>1077.3</v>
      </c>
      <c r="M4" s="10">
        <f t="shared" ref="M4:M67" si="0">L4*1.2</f>
        <v>1292.76</v>
      </c>
      <c r="O4" s="122"/>
      <c r="P4" s="122"/>
      <c r="Q4" s="122"/>
    </row>
    <row r="5" spans="1:17" ht="45" x14ac:dyDescent="0.25">
      <c r="A5" s="9">
        <v>2</v>
      </c>
      <c r="B5" s="9" t="s">
        <v>652</v>
      </c>
      <c r="C5" s="9" t="s">
        <v>653</v>
      </c>
      <c r="D5" s="131" t="s">
        <v>1638</v>
      </c>
      <c r="E5" s="9" t="s">
        <v>654</v>
      </c>
      <c r="F5" s="41" t="s">
        <v>655</v>
      </c>
      <c r="G5" s="9"/>
      <c r="H5" s="9" t="s">
        <v>23</v>
      </c>
      <c r="I5" s="9"/>
      <c r="J5" s="9" t="s">
        <v>656</v>
      </c>
      <c r="K5" s="9">
        <v>3</v>
      </c>
      <c r="L5" s="10">
        <v>2000</v>
      </c>
      <c r="M5" s="10">
        <f t="shared" si="0"/>
        <v>2400</v>
      </c>
      <c r="O5" s="122"/>
      <c r="P5" s="122"/>
      <c r="Q5" s="122"/>
    </row>
    <row r="6" spans="1:17" ht="60.75" customHeight="1" x14ac:dyDescent="0.25">
      <c r="A6" s="9">
        <v>3</v>
      </c>
      <c r="B6" s="9" t="s">
        <v>657</v>
      </c>
      <c r="C6" s="9" t="s">
        <v>658</v>
      </c>
      <c r="D6" s="9" t="s">
        <v>659</v>
      </c>
      <c r="E6" s="9" t="s">
        <v>651</v>
      </c>
      <c r="F6" s="41" t="s">
        <v>646</v>
      </c>
      <c r="G6" s="9"/>
      <c r="H6" s="9" t="s">
        <v>23</v>
      </c>
      <c r="I6" s="9"/>
      <c r="J6" s="9" t="s">
        <v>647</v>
      </c>
      <c r="K6" s="9">
        <v>2</v>
      </c>
      <c r="L6" s="10">
        <v>1107</v>
      </c>
      <c r="M6" s="10">
        <f t="shared" si="0"/>
        <v>1328.3999999999999</v>
      </c>
      <c r="O6" s="122"/>
      <c r="P6" s="122"/>
      <c r="Q6" s="122"/>
    </row>
    <row r="7" spans="1:17" ht="48" x14ac:dyDescent="0.25">
      <c r="A7" s="9">
        <v>4</v>
      </c>
      <c r="B7" s="9" t="s">
        <v>657</v>
      </c>
      <c r="C7" s="9" t="s">
        <v>658</v>
      </c>
      <c r="D7" s="9" t="s">
        <v>660</v>
      </c>
      <c r="E7" s="9" t="s">
        <v>661</v>
      </c>
      <c r="F7" s="41" t="s">
        <v>662</v>
      </c>
      <c r="G7" s="9" t="s">
        <v>663</v>
      </c>
      <c r="H7" s="9" t="s">
        <v>23</v>
      </c>
      <c r="I7" s="9"/>
      <c r="J7" s="9" t="s">
        <v>647</v>
      </c>
      <c r="K7" s="9">
        <v>2</v>
      </c>
      <c r="L7" s="10">
        <v>1107</v>
      </c>
      <c r="M7" s="10">
        <f t="shared" si="0"/>
        <v>1328.3999999999999</v>
      </c>
      <c r="O7" s="122"/>
      <c r="P7" s="122"/>
      <c r="Q7" s="122"/>
    </row>
    <row r="8" spans="1:17" ht="48" customHeight="1" x14ac:dyDescent="0.25">
      <c r="A8" s="9">
        <v>5</v>
      </c>
      <c r="B8" s="9" t="s">
        <v>657</v>
      </c>
      <c r="C8" s="9" t="s">
        <v>664</v>
      </c>
      <c r="D8" s="9" t="s">
        <v>665</v>
      </c>
      <c r="E8" s="9" t="s">
        <v>651</v>
      </c>
      <c r="F8" s="41" t="s">
        <v>646</v>
      </c>
      <c r="G8" s="9"/>
      <c r="H8" s="9" t="s">
        <v>14</v>
      </c>
      <c r="I8" s="9"/>
      <c r="J8" s="9" t="s">
        <v>647</v>
      </c>
      <c r="K8" s="9">
        <v>2</v>
      </c>
      <c r="L8" s="10">
        <v>901.8</v>
      </c>
      <c r="M8" s="10">
        <f t="shared" si="0"/>
        <v>1082.1599999999999</v>
      </c>
      <c r="O8" s="122"/>
      <c r="P8" s="122"/>
      <c r="Q8" s="122"/>
    </row>
    <row r="9" spans="1:17" ht="48" x14ac:dyDescent="0.25">
      <c r="A9" s="9">
        <v>6</v>
      </c>
      <c r="B9" s="9" t="s">
        <v>657</v>
      </c>
      <c r="C9" s="9" t="s">
        <v>664</v>
      </c>
      <c r="D9" s="9" t="s">
        <v>660</v>
      </c>
      <c r="E9" s="9" t="s">
        <v>661</v>
      </c>
      <c r="F9" s="41" t="s">
        <v>662</v>
      </c>
      <c r="G9" s="9" t="s">
        <v>663</v>
      </c>
      <c r="H9" s="9" t="s">
        <v>23</v>
      </c>
      <c r="I9" s="9"/>
      <c r="J9" s="9" t="s">
        <v>647</v>
      </c>
      <c r="K9" s="9">
        <v>2</v>
      </c>
      <c r="L9" s="10">
        <v>1107</v>
      </c>
      <c r="M9" s="10">
        <f t="shared" si="0"/>
        <v>1328.3999999999999</v>
      </c>
      <c r="O9" s="122"/>
      <c r="P9" s="122"/>
      <c r="Q9" s="122"/>
    </row>
    <row r="10" spans="1:17" ht="49.5" customHeight="1" x14ac:dyDescent="0.25">
      <c r="A10" s="9">
        <v>7</v>
      </c>
      <c r="B10" s="9" t="s">
        <v>666</v>
      </c>
      <c r="C10" s="9" t="s">
        <v>666</v>
      </c>
      <c r="D10" s="9" t="s">
        <v>667</v>
      </c>
      <c r="E10" s="9" t="s">
        <v>651</v>
      </c>
      <c r="F10" s="41" t="s">
        <v>646</v>
      </c>
      <c r="G10" s="9"/>
      <c r="H10" s="9" t="s">
        <v>23</v>
      </c>
      <c r="I10" s="9"/>
      <c r="J10" s="9" t="s">
        <v>647</v>
      </c>
      <c r="K10" s="9">
        <v>4</v>
      </c>
      <c r="L10" s="10">
        <v>329.40000000000003</v>
      </c>
      <c r="M10" s="10">
        <f t="shared" si="0"/>
        <v>395.28000000000003</v>
      </c>
      <c r="O10" s="122"/>
      <c r="P10" s="122"/>
      <c r="Q10" s="122"/>
    </row>
    <row r="11" spans="1:17" ht="105" x14ac:dyDescent="0.25">
      <c r="A11" s="9">
        <v>8</v>
      </c>
      <c r="B11" s="9" t="s">
        <v>303</v>
      </c>
      <c r="C11" s="9" t="s">
        <v>303</v>
      </c>
      <c r="D11" s="9" t="s">
        <v>668</v>
      </c>
      <c r="E11" s="9" t="s">
        <v>651</v>
      </c>
      <c r="F11" s="41" t="s">
        <v>646</v>
      </c>
      <c r="G11" s="9"/>
      <c r="H11" s="9" t="s">
        <v>23</v>
      </c>
      <c r="I11" s="9"/>
      <c r="J11" s="9" t="s">
        <v>647</v>
      </c>
      <c r="K11" s="9">
        <v>4</v>
      </c>
      <c r="L11" s="10">
        <v>256.5</v>
      </c>
      <c r="M11" s="10">
        <f t="shared" si="0"/>
        <v>307.8</v>
      </c>
      <c r="O11" s="122"/>
      <c r="P11" s="122"/>
      <c r="Q11" s="122"/>
    </row>
    <row r="12" spans="1:17" ht="46.5" customHeight="1" x14ac:dyDescent="0.25">
      <c r="A12" s="9">
        <v>9</v>
      </c>
      <c r="B12" s="9" t="s">
        <v>303</v>
      </c>
      <c r="C12" s="9" t="s">
        <v>319</v>
      </c>
      <c r="D12" s="9" t="s">
        <v>669</v>
      </c>
      <c r="E12" s="9" t="s">
        <v>670</v>
      </c>
      <c r="F12" s="41" t="s">
        <v>671</v>
      </c>
      <c r="G12" s="9" t="s">
        <v>672</v>
      </c>
      <c r="H12" s="9" t="s">
        <v>14</v>
      </c>
      <c r="I12" s="9"/>
      <c r="J12" s="9" t="s">
        <v>673</v>
      </c>
      <c r="K12" s="9">
        <v>1</v>
      </c>
      <c r="L12" s="10">
        <v>256.5</v>
      </c>
      <c r="M12" s="10">
        <f t="shared" si="0"/>
        <v>307.8</v>
      </c>
      <c r="O12" s="122"/>
      <c r="P12" s="122"/>
      <c r="Q12" s="122"/>
    </row>
    <row r="13" spans="1:17" ht="48.75" customHeight="1" x14ac:dyDescent="0.25">
      <c r="A13" s="9">
        <v>10</v>
      </c>
      <c r="B13" s="9" t="s">
        <v>303</v>
      </c>
      <c r="C13" s="9" t="s">
        <v>319</v>
      </c>
      <c r="D13" s="9" t="s">
        <v>674</v>
      </c>
      <c r="E13" s="9" t="s">
        <v>675</v>
      </c>
      <c r="F13" s="41" t="s">
        <v>671</v>
      </c>
      <c r="G13" s="9" t="s">
        <v>672</v>
      </c>
      <c r="H13" s="9" t="s">
        <v>23</v>
      </c>
      <c r="I13" s="9"/>
      <c r="J13" s="9" t="s">
        <v>676</v>
      </c>
      <c r="K13" s="9">
        <v>1</v>
      </c>
      <c r="L13" s="10">
        <v>256.5</v>
      </c>
      <c r="M13" s="10">
        <f t="shared" si="0"/>
        <v>307.8</v>
      </c>
      <c r="O13" s="122"/>
      <c r="P13" s="122"/>
      <c r="Q13" s="122"/>
    </row>
    <row r="14" spans="1:17" ht="46.5" customHeight="1" x14ac:dyDescent="0.25">
      <c r="A14" s="9">
        <v>11</v>
      </c>
      <c r="B14" s="9" t="s">
        <v>303</v>
      </c>
      <c r="C14" s="9" t="s">
        <v>319</v>
      </c>
      <c r="D14" s="9" t="s">
        <v>677</v>
      </c>
      <c r="E14" s="9" t="s">
        <v>678</v>
      </c>
      <c r="F14" s="41" t="s">
        <v>671</v>
      </c>
      <c r="G14" s="9" t="s">
        <v>679</v>
      </c>
      <c r="H14" s="9" t="s">
        <v>23</v>
      </c>
      <c r="I14" s="9"/>
      <c r="J14" s="9" t="s">
        <v>647</v>
      </c>
      <c r="K14" s="9">
        <v>1</v>
      </c>
      <c r="L14" s="10">
        <v>256.5</v>
      </c>
      <c r="M14" s="10">
        <f t="shared" si="0"/>
        <v>307.8</v>
      </c>
      <c r="O14" s="122"/>
      <c r="P14" s="122"/>
      <c r="Q14" s="122"/>
    </row>
    <row r="15" spans="1:17" ht="50.25" customHeight="1" x14ac:dyDescent="0.25">
      <c r="A15" s="9">
        <v>12</v>
      </c>
      <c r="B15" s="9" t="s">
        <v>303</v>
      </c>
      <c r="C15" s="9" t="s">
        <v>319</v>
      </c>
      <c r="D15" s="9" t="s">
        <v>680</v>
      </c>
      <c r="E15" s="9" t="s">
        <v>681</v>
      </c>
      <c r="F15" s="41" t="s">
        <v>671</v>
      </c>
      <c r="G15" s="9" t="s">
        <v>672</v>
      </c>
      <c r="H15" s="9" t="s">
        <v>14</v>
      </c>
      <c r="I15" s="9"/>
      <c r="J15" s="9" t="s">
        <v>647</v>
      </c>
      <c r="K15" s="9">
        <v>1</v>
      </c>
      <c r="L15" s="10">
        <v>256.5</v>
      </c>
      <c r="M15" s="10">
        <f t="shared" si="0"/>
        <v>307.8</v>
      </c>
      <c r="O15" s="122"/>
      <c r="P15" s="122"/>
      <c r="Q15" s="122"/>
    </row>
    <row r="16" spans="1:17" ht="60" x14ac:dyDescent="0.25">
      <c r="A16" s="9">
        <v>13</v>
      </c>
      <c r="B16" s="9" t="s">
        <v>682</v>
      </c>
      <c r="C16" s="9" t="s">
        <v>683</v>
      </c>
      <c r="D16" s="9" t="s">
        <v>684</v>
      </c>
      <c r="E16" s="9" t="s">
        <v>685</v>
      </c>
      <c r="F16" s="41" t="s">
        <v>686</v>
      </c>
      <c r="G16" s="9" t="s">
        <v>687</v>
      </c>
      <c r="H16" s="9" t="s">
        <v>23</v>
      </c>
      <c r="I16" s="9"/>
      <c r="J16" s="9" t="s">
        <v>284</v>
      </c>
      <c r="K16" s="9">
        <v>1</v>
      </c>
      <c r="L16" s="43">
        <v>2180</v>
      </c>
      <c r="M16" s="10">
        <f t="shared" si="0"/>
        <v>2616</v>
      </c>
      <c r="O16" s="122"/>
      <c r="P16" s="122"/>
      <c r="Q16" s="122"/>
    </row>
    <row r="17" spans="1:17" ht="60" x14ac:dyDescent="0.25">
      <c r="A17" s="9">
        <v>14</v>
      </c>
      <c r="B17" s="9" t="s">
        <v>682</v>
      </c>
      <c r="C17" s="9" t="s">
        <v>688</v>
      </c>
      <c r="D17" s="9" t="s">
        <v>684</v>
      </c>
      <c r="E17" s="9" t="s">
        <v>685</v>
      </c>
      <c r="F17" s="41" t="s">
        <v>686</v>
      </c>
      <c r="G17" s="9" t="s">
        <v>687</v>
      </c>
      <c r="H17" s="9" t="s">
        <v>23</v>
      </c>
      <c r="I17" s="9"/>
      <c r="J17" s="9" t="s">
        <v>284</v>
      </c>
      <c r="K17" s="9">
        <v>1</v>
      </c>
      <c r="L17" s="44">
        <v>2180</v>
      </c>
      <c r="M17" s="10">
        <f t="shared" si="0"/>
        <v>2616</v>
      </c>
      <c r="O17" s="122"/>
      <c r="P17" s="122"/>
      <c r="Q17" s="122"/>
    </row>
    <row r="18" spans="1:17" ht="48" x14ac:dyDescent="0.25">
      <c r="A18" s="9">
        <v>15</v>
      </c>
      <c r="B18" s="9" t="s">
        <v>689</v>
      </c>
      <c r="C18" s="9" t="s">
        <v>690</v>
      </c>
      <c r="D18" s="9" t="s">
        <v>691</v>
      </c>
      <c r="E18" s="9" t="s">
        <v>692</v>
      </c>
      <c r="F18" s="41" t="s">
        <v>662</v>
      </c>
      <c r="G18" s="9" t="s">
        <v>693</v>
      </c>
      <c r="H18" s="9" t="s">
        <v>14</v>
      </c>
      <c r="I18" s="9"/>
      <c r="J18" s="9" t="s">
        <v>694</v>
      </c>
      <c r="K18" s="9">
        <v>1</v>
      </c>
      <c r="L18" s="10">
        <v>1107</v>
      </c>
      <c r="M18" s="10">
        <f t="shared" si="0"/>
        <v>1328.3999999999999</v>
      </c>
      <c r="O18" s="122"/>
      <c r="P18" s="122"/>
      <c r="Q18" s="122"/>
    </row>
    <row r="19" spans="1:17" ht="60" customHeight="1" x14ac:dyDescent="0.25">
      <c r="A19" s="9">
        <v>17</v>
      </c>
      <c r="B19" s="9" t="s">
        <v>370</v>
      </c>
      <c r="C19" s="9" t="s">
        <v>370</v>
      </c>
      <c r="D19" s="9" t="s">
        <v>695</v>
      </c>
      <c r="E19" s="9" t="s">
        <v>651</v>
      </c>
      <c r="F19" s="41" t="s">
        <v>646</v>
      </c>
      <c r="G19" s="9"/>
      <c r="H19" s="9" t="s">
        <v>23</v>
      </c>
      <c r="I19" s="9"/>
      <c r="J19" s="9" t="s">
        <v>647</v>
      </c>
      <c r="K19" s="9">
        <v>2</v>
      </c>
      <c r="L19" s="10">
        <v>518.4</v>
      </c>
      <c r="M19" s="10">
        <f t="shared" si="0"/>
        <v>622.07999999999993</v>
      </c>
      <c r="O19" s="122"/>
      <c r="P19" s="122"/>
      <c r="Q19" s="122"/>
    </row>
    <row r="20" spans="1:17" ht="45" x14ac:dyDescent="0.25">
      <c r="A20" s="9">
        <v>18</v>
      </c>
      <c r="B20" s="9" t="s">
        <v>696</v>
      </c>
      <c r="C20" s="9" t="s">
        <v>696</v>
      </c>
      <c r="D20" s="9" t="s">
        <v>697</v>
      </c>
      <c r="E20" s="9" t="s">
        <v>698</v>
      </c>
      <c r="F20" s="41" t="s">
        <v>646</v>
      </c>
      <c r="G20" s="9"/>
      <c r="H20" s="9" t="s">
        <v>23</v>
      </c>
      <c r="I20" s="9"/>
      <c r="J20" s="9" t="s">
        <v>647</v>
      </c>
      <c r="K20" s="9">
        <v>1</v>
      </c>
      <c r="L20" s="10">
        <v>279</v>
      </c>
      <c r="M20" s="10">
        <f t="shared" si="0"/>
        <v>334.8</v>
      </c>
      <c r="O20" s="122"/>
      <c r="P20" s="122"/>
      <c r="Q20" s="122"/>
    </row>
    <row r="21" spans="1:17" ht="48" x14ac:dyDescent="0.25">
      <c r="A21" s="9">
        <v>19</v>
      </c>
      <c r="B21" s="9" t="s">
        <v>699</v>
      </c>
      <c r="C21" s="9" t="s">
        <v>699</v>
      </c>
      <c r="D21" s="9" t="s">
        <v>700</v>
      </c>
      <c r="E21" s="9" t="s">
        <v>701</v>
      </c>
      <c r="F21" s="41" t="s">
        <v>662</v>
      </c>
      <c r="G21" s="9" t="s">
        <v>702</v>
      </c>
      <c r="H21" s="9" t="s">
        <v>23</v>
      </c>
      <c r="I21" s="9"/>
      <c r="J21" s="9" t="s">
        <v>703</v>
      </c>
      <c r="K21" s="9">
        <v>1</v>
      </c>
      <c r="L21" s="10">
        <v>279</v>
      </c>
      <c r="M21" s="10">
        <f t="shared" si="0"/>
        <v>334.8</v>
      </c>
      <c r="O21" s="122"/>
      <c r="P21" s="122"/>
      <c r="Q21" s="122"/>
    </row>
    <row r="22" spans="1:17" ht="30" x14ac:dyDescent="0.25">
      <c r="A22" s="9">
        <v>20</v>
      </c>
      <c r="B22" s="9" t="s">
        <v>404</v>
      </c>
      <c r="C22" s="9" t="s">
        <v>404</v>
      </c>
      <c r="D22" s="9" t="s">
        <v>704</v>
      </c>
      <c r="E22" s="9" t="s">
        <v>705</v>
      </c>
      <c r="F22" s="41" t="s">
        <v>706</v>
      </c>
      <c r="G22" s="9" t="s">
        <v>707</v>
      </c>
      <c r="H22" s="9" t="s">
        <v>23</v>
      </c>
      <c r="I22" s="9"/>
      <c r="J22" s="9" t="s">
        <v>284</v>
      </c>
      <c r="K22" s="9">
        <v>1</v>
      </c>
      <c r="L22" s="10">
        <v>345.6</v>
      </c>
      <c r="M22" s="10">
        <f t="shared" si="0"/>
        <v>414.72</v>
      </c>
      <c r="O22" s="122"/>
      <c r="P22" s="122"/>
      <c r="Q22" s="122"/>
    </row>
    <row r="23" spans="1:17" ht="30" x14ac:dyDescent="0.25">
      <c r="A23" s="9">
        <v>22</v>
      </c>
      <c r="B23" s="9" t="s">
        <v>404</v>
      </c>
      <c r="C23" s="9" t="s">
        <v>404</v>
      </c>
      <c r="D23" s="9" t="s">
        <v>674</v>
      </c>
      <c r="E23" s="9" t="s">
        <v>675</v>
      </c>
      <c r="F23" s="41" t="s">
        <v>706</v>
      </c>
      <c r="G23" s="9" t="s">
        <v>708</v>
      </c>
      <c r="H23" s="9" t="s">
        <v>23</v>
      </c>
      <c r="I23" s="9"/>
      <c r="J23" s="9" t="s">
        <v>284</v>
      </c>
      <c r="K23" s="9">
        <v>1</v>
      </c>
      <c r="L23" s="10">
        <v>345.6</v>
      </c>
      <c r="M23" s="10">
        <f t="shared" si="0"/>
        <v>414.72</v>
      </c>
      <c r="O23" s="122"/>
      <c r="P23" s="122"/>
      <c r="Q23" s="122"/>
    </row>
    <row r="24" spans="1:17" ht="30" x14ac:dyDescent="0.25">
      <c r="A24" s="9">
        <v>23</v>
      </c>
      <c r="B24" s="9" t="s">
        <v>404</v>
      </c>
      <c r="C24" s="9" t="s">
        <v>404</v>
      </c>
      <c r="D24" s="9" t="s">
        <v>709</v>
      </c>
      <c r="E24" s="9" t="s">
        <v>710</v>
      </c>
      <c r="F24" s="41" t="s">
        <v>706</v>
      </c>
      <c r="G24" s="9" t="s">
        <v>711</v>
      </c>
      <c r="H24" s="9" t="s">
        <v>23</v>
      </c>
      <c r="I24" s="9"/>
      <c r="J24" s="9" t="s">
        <v>284</v>
      </c>
      <c r="K24" s="9">
        <v>1</v>
      </c>
      <c r="L24" s="10">
        <v>345.6</v>
      </c>
      <c r="M24" s="10">
        <f t="shared" si="0"/>
        <v>414.72</v>
      </c>
      <c r="O24" s="122"/>
      <c r="P24" s="122"/>
      <c r="Q24" s="122"/>
    </row>
    <row r="25" spans="1:17" ht="30" x14ac:dyDescent="0.25">
      <c r="A25" s="9">
        <v>24</v>
      </c>
      <c r="B25" s="9" t="s">
        <v>404</v>
      </c>
      <c r="C25" s="9" t="s">
        <v>404</v>
      </c>
      <c r="D25" s="9" t="s">
        <v>712</v>
      </c>
      <c r="E25" s="9" t="s">
        <v>713</v>
      </c>
      <c r="F25" s="41" t="s">
        <v>706</v>
      </c>
      <c r="G25" s="9" t="s">
        <v>714</v>
      </c>
      <c r="H25" s="9" t="s">
        <v>23</v>
      </c>
      <c r="I25" s="9"/>
      <c r="J25" s="9" t="s">
        <v>284</v>
      </c>
      <c r="K25" s="9">
        <v>1</v>
      </c>
      <c r="L25" s="10">
        <v>345.6</v>
      </c>
      <c r="M25" s="10">
        <f t="shared" si="0"/>
        <v>414.72</v>
      </c>
      <c r="O25" s="122"/>
      <c r="P25" s="122"/>
      <c r="Q25" s="122"/>
    </row>
    <row r="26" spans="1:17" ht="30" x14ac:dyDescent="0.25">
      <c r="A26" s="9">
        <v>25</v>
      </c>
      <c r="B26" s="9" t="s">
        <v>404</v>
      </c>
      <c r="C26" s="9" t="s">
        <v>404</v>
      </c>
      <c r="D26" s="9" t="s">
        <v>715</v>
      </c>
      <c r="E26" s="9" t="s">
        <v>716</v>
      </c>
      <c r="F26" s="41" t="s">
        <v>706</v>
      </c>
      <c r="G26" s="9" t="s">
        <v>717</v>
      </c>
      <c r="H26" s="9" t="s">
        <v>23</v>
      </c>
      <c r="I26" s="9"/>
      <c r="J26" s="9" t="s">
        <v>284</v>
      </c>
      <c r="K26" s="9">
        <v>1</v>
      </c>
      <c r="L26" s="10">
        <v>345.6</v>
      </c>
      <c r="M26" s="10">
        <f t="shared" si="0"/>
        <v>414.72</v>
      </c>
      <c r="O26" s="122"/>
      <c r="P26" s="122"/>
      <c r="Q26" s="122"/>
    </row>
    <row r="27" spans="1:17" ht="30" x14ac:dyDescent="0.25">
      <c r="A27" s="9">
        <v>26</v>
      </c>
      <c r="B27" s="9" t="s">
        <v>404</v>
      </c>
      <c r="C27" s="9" t="s">
        <v>404</v>
      </c>
      <c r="D27" s="9" t="s">
        <v>680</v>
      </c>
      <c r="E27" s="9" t="s">
        <v>718</v>
      </c>
      <c r="F27" s="41" t="s">
        <v>706</v>
      </c>
      <c r="G27" s="9" t="s">
        <v>719</v>
      </c>
      <c r="H27" s="9" t="s">
        <v>23</v>
      </c>
      <c r="I27" s="9"/>
      <c r="J27" s="9" t="s">
        <v>284</v>
      </c>
      <c r="K27" s="9">
        <v>1</v>
      </c>
      <c r="L27" s="10">
        <v>345.6</v>
      </c>
      <c r="M27" s="10">
        <f t="shared" si="0"/>
        <v>414.72</v>
      </c>
      <c r="O27" s="122"/>
      <c r="P27" s="122"/>
      <c r="Q27" s="122"/>
    </row>
    <row r="28" spans="1:17" ht="48" x14ac:dyDescent="0.25">
      <c r="A28" s="9">
        <v>28</v>
      </c>
      <c r="B28" s="9" t="s">
        <v>427</v>
      </c>
      <c r="C28" s="9" t="s">
        <v>720</v>
      </c>
      <c r="D28" s="9" t="s">
        <v>721</v>
      </c>
      <c r="E28" s="9" t="s">
        <v>701</v>
      </c>
      <c r="F28" s="41" t="s">
        <v>662</v>
      </c>
      <c r="G28" s="9" t="s">
        <v>722</v>
      </c>
      <c r="H28" s="9" t="s">
        <v>14</v>
      </c>
      <c r="I28" s="9"/>
      <c r="J28" s="9" t="s">
        <v>703</v>
      </c>
      <c r="K28" s="9">
        <v>1</v>
      </c>
      <c r="L28" s="10">
        <v>467.1</v>
      </c>
      <c r="M28" s="10">
        <f t="shared" si="0"/>
        <v>560.52</v>
      </c>
      <c r="O28" s="122"/>
      <c r="P28" s="122"/>
      <c r="Q28" s="122"/>
    </row>
    <row r="29" spans="1:17" ht="51.75" customHeight="1" x14ac:dyDescent="0.25">
      <c r="A29" s="9">
        <v>29</v>
      </c>
      <c r="B29" s="9" t="s">
        <v>427</v>
      </c>
      <c r="C29" s="9" t="s">
        <v>723</v>
      </c>
      <c r="D29" s="9" t="s">
        <v>677</v>
      </c>
      <c r="E29" s="9" t="s">
        <v>724</v>
      </c>
      <c r="F29" s="41" t="s">
        <v>646</v>
      </c>
      <c r="G29" s="9" t="s">
        <v>725</v>
      </c>
      <c r="H29" s="9" t="s">
        <v>23</v>
      </c>
      <c r="I29" s="9"/>
      <c r="J29" s="9" t="s">
        <v>647</v>
      </c>
      <c r="K29" s="9">
        <v>1</v>
      </c>
      <c r="L29" s="10">
        <v>375.3</v>
      </c>
      <c r="M29" s="10">
        <f t="shared" si="0"/>
        <v>450.36</v>
      </c>
      <c r="O29" s="122"/>
      <c r="P29" s="122"/>
      <c r="Q29" s="122"/>
    </row>
    <row r="30" spans="1:17" ht="49.5" customHeight="1" x14ac:dyDescent="0.25">
      <c r="A30" s="9">
        <v>30</v>
      </c>
      <c r="B30" s="9" t="s">
        <v>726</v>
      </c>
      <c r="C30" s="9" t="s">
        <v>727</v>
      </c>
      <c r="D30" s="9" t="s">
        <v>669</v>
      </c>
      <c r="E30" s="9" t="s">
        <v>728</v>
      </c>
      <c r="F30" s="41" t="s">
        <v>646</v>
      </c>
      <c r="G30" s="9" t="s">
        <v>729</v>
      </c>
      <c r="H30" s="9" t="s">
        <v>23</v>
      </c>
      <c r="I30" s="9"/>
      <c r="J30" s="9" t="s">
        <v>703</v>
      </c>
      <c r="K30" s="9">
        <v>1</v>
      </c>
      <c r="L30" s="10">
        <v>2799.9</v>
      </c>
      <c r="M30" s="10">
        <f t="shared" si="0"/>
        <v>3359.88</v>
      </c>
      <c r="O30" s="122"/>
      <c r="P30" s="122"/>
      <c r="Q30" s="122"/>
    </row>
    <row r="31" spans="1:17" ht="60" x14ac:dyDescent="0.25">
      <c r="A31" s="9">
        <v>31</v>
      </c>
      <c r="B31" s="9" t="s">
        <v>730</v>
      </c>
      <c r="C31" s="9" t="s">
        <v>730</v>
      </c>
      <c r="D31" s="9" t="s">
        <v>731</v>
      </c>
      <c r="E31" s="9" t="s">
        <v>651</v>
      </c>
      <c r="F31" s="41" t="s">
        <v>646</v>
      </c>
      <c r="G31" s="9"/>
      <c r="H31" s="9" t="s">
        <v>23</v>
      </c>
      <c r="I31" s="9"/>
      <c r="J31" s="9" t="s">
        <v>647</v>
      </c>
      <c r="K31" s="9">
        <v>1</v>
      </c>
      <c r="L31" s="10">
        <v>500</v>
      </c>
      <c r="M31" s="10">
        <f t="shared" si="0"/>
        <v>600</v>
      </c>
      <c r="O31" s="122"/>
      <c r="P31" s="122"/>
      <c r="Q31" s="122"/>
    </row>
    <row r="32" spans="1:17" ht="75" x14ac:dyDescent="0.25">
      <c r="A32" s="9">
        <v>32</v>
      </c>
      <c r="B32" s="9" t="s">
        <v>732</v>
      </c>
      <c r="C32" s="9" t="s">
        <v>733</v>
      </c>
      <c r="D32" s="9" t="s">
        <v>734</v>
      </c>
      <c r="E32" s="9" t="s">
        <v>651</v>
      </c>
      <c r="F32" s="41" t="s">
        <v>686</v>
      </c>
      <c r="G32" s="9" t="s">
        <v>735</v>
      </c>
      <c r="H32" s="9" t="s">
        <v>14</v>
      </c>
      <c r="I32" s="9"/>
      <c r="J32" s="9" t="s">
        <v>284</v>
      </c>
      <c r="K32" s="9">
        <v>1</v>
      </c>
      <c r="L32" s="43">
        <v>2450</v>
      </c>
      <c r="M32" s="10">
        <f t="shared" si="0"/>
        <v>2940</v>
      </c>
      <c r="O32" s="122"/>
      <c r="P32" s="122"/>
      <c r="Q32" s="122"/>
    </row>
    <row r="33" spans="1:17" ht="90" x14ac:dyDescent="0.25">
      <c r="A33" s="9">
        <v>33</v>
      </c>
      <c r="B33" s="9" t="s">
        <v>732</v>
      </c>
      <c r="C33" s="9" t="s">
        <v>736</v>
      </c>
      <c r="D33" s="9" t="s">
        <v>737</v>
      </c>
      <c r="E33" s="9" t="s">
        <v>738</v>
      </c>
      <c r="F33" s="41" t="s">
        <v>686</v>
      </c>
      <c r="G33" s="9" t="s">
        <v>739</v>
      </c>
      <c r="H33" s="111" t="s">
        <v>14</v>
      </c>
      <c r="I33" s="9"/>
      <c r="J33" s="9" t="s">
        <v>284</v>
      </c>
      <c r="K33" s="9">
        <v>1</v>
      </c>
      <c r="L33" s="43">
        <v>2450</v>
      </c>
      <c r="M33" s="10">
        <f t="shared" si="0"/>
        <v>2940</v>
      </c>
      <c r="O33" s="122"/>
      <c r="P33" s="122"/>
      <c r="Q33" s="122"/>
    </row>
    <row r="34" spans="1:17" ht="45" x14ac:dyDescent="0.25">
      <c r="A34" s="9">
        <v>34</v>
      </c>
      <c r="B34" s="9" t="s">
        <v>505</v>
      </c>
      <c r="C34" s="9" t="s">
        <v>505</v>
      </c>
      <c r="D34" s="9" t="s">
        <v>740</v>
      </c>
      <c r="E34" s="9" t="s">
        <v>661</v>
      </c>
      <c r="F34" s="41" t="s">
        <v>646</v>
      </c>
      <c r="G34" s="9" t="s">
        <v>741</v>
      </c>
      <c r="H34" s="9" t="s">
        <v>23</v>
      </c>
      <c r="I34" s="9"/>
      <c r="J34" s="9" t="s">
        <v>647</v>
      </c>
      <c r="K34" s="9">
        <v>2</v>
      </c>
      <c r="L34" s="13" t="s">
        <v>366</v>
      </c>
      <c r="M34" s="13" t="s">
        <v>366</v>
      </c>
      <c r="O34" s="122"/>
      <c r="P34" s="122"/>
      <c r="Q34" s="122"/>
    </row>
    <row r="35" spans="1:17" ht="51.75" customHeight="1" x14ac:dyDescent="0.25">
      <c r="A35" s="9">
        <v>35</v>
      </c>
      <c r="B35" s="9" t="s">
        <v>742</v>
      </c>
      <c r="C35" s="9" t="s">
        <v>742</v>
      </c>
      <c r="D35" s="9" t="s">
        <v>743</v>
      </c>
      <c r="E35" s="9" t="s">
        <v>728</v>
      </c>
      <c r="F35" s="41" t="s">
        <v>646</v>
      </c>
      <c r="G35" s="9" t="s">
        <v>744</v>
      </c>
      <c r="H35" s="9" t="s">
        <v>23</v>
      </c>
      <c r="I35" s="9"/>
      <c r="J35" s="9" t="s">
        <v>745</v>
      </c>
      <c r="K35" s="9">
        <v>3</v>
      </c>
      <c r="L35" s="10">
        <v>375.3</v>
      </c>
      <c r="M35" s="10">
        <f t="shared" si="0"/>
        <v>450.36</v>
      </c>
      <c r="O35" s="122"/>
      <c r="P35" s="122"/>
      <c r="Q35" s="122"/>
    </row>
    <row r="36" spans="1:17" ht="51" customHeight="1" x14ac:dyDescent="0.25">
      <c r="A36" s="9">
        <v>38</v>
      </c>
      <c r="B36" s="9" t="s">
        <v>746</v>
      </c>
      <c r="C36" s="9" t="s">
        <v>747</v>
      </c>
      <c r="D36" s="9" t="s">
        <v>748</v>
      </c>
      <c r="E36" s="9" t="s">
        <v>749</v>
      </c>
      <c r="F36" s="41" t="s">
        <v>646</v>
      </c>
      <c r="G36" s="9" t="s">
        <v>750</v>
      </c>
      <c r="H36" s="9" t="s">
        <v>23</v>
      </c>
      <c r="I36" s="9"/>
      <c r="J36" s="9" t="s">
        <v>647</v>
      </c>
      <c r="K36" s="9">
        <v>2</v>
      </c>
      <c r="L36" s="10">
        <v>302.40000000000003</v>
      </c>
      <c r="M36" s="10">
        <f t="shared" si="0"/>
        <v>362.88000000000005</v>
      </c>
      <c r="O36" s="122"/>
      <c r="P36" s="122"/>
      <c r="Q36" s="122"/>
    </row>
    <row r="37" spans="1:17" ht="51.75" customHeight="1" x14ac:dyDescent="0.25">
      <c r="A37" s="9">
        <v>39</v>
      </c>
      <c r="B37" s="9" t="s">
        <v>751</v>
      </c>
      <c r="C37" s="9" t="s">
        <v>752</v>
      </c>
      <c r="D37" s="9" t="s">
        <v>669</v>
      </c>
      <c r="E37" s="9" t="s">
        <v>728</v>
      </c>
      <c r="F37" s="41" t="s">
        <v>646</v>
      </c>
      <c r="G37" s="9" t="s">
        <v>753</v>
      </c>
      <c r="H37" s="9" t="s">
        <v>23</v>
      </c>
      <c r="I37" s="9"/>
      <c r="J37" s="9" t="s">
        <v>647</v>
      </c>
      <c r="K37" s="9">
        <v>1</v>
      </c>
      <c r="L37" s="10">
        <v>329.40000000000003</v>
      </c>
      <c r="M37" s="10">
        <f t="shared" si="0"/>
        <v>395.28000000000003</v>
      </c>
      <c r="O37" s="122"/>
      <c r="P37" s="122"/>
      <c r="Q37" s="122"/>
    </row>
    <row r="38" spans="1:17" ht="56.25" customHeight="1" x14ac:dyDescent="0.25">
      <c r="A38" s="9">
        <v>41</v>
      </c>
      <c r="B38" s="9" t="s">
        <v>452</v>
      </c>
      <c r="C38" s="9" t="s">
        <v>458</v>
      </c>
      <c r="D38" s="9" t="s">
        <v>342</v>
      </c>
      <c r="E38" s="9" t="s">
        <v>754</v>
      </c>
      <c r="F38" s="41" t="s">
        <v>671</v>
      </c>
      <c r="G38" s="9" t="s">
        <v>755</v>
      </c>
      <c r="H38" s="9" t="s">
        <v>23</v>
      </c>
      <c r="I38" s="9"/>
      <c r="J38" s="9" t="s">
        <v>647</v>
      </c>
      <c r="K38" s="9">
        <v>1</v>
      </c>
      <c r="L38" s="10">
        <v>429.3</v>
      </c>
      <c r="M38" s="10">
        <f t="shared" si="0"/>
        <v>515.16</v>
      </c>
      <c r="O38" s="122"/>
      <c r="P38" s="122"/>
      <c r="Q38" s="122"/>
    </row>
    <row r="39" spans="1:17" ht="135" x14ac:dyDescent="0.25">
      <c r="A39" s="9">
        <v>42</v>
      </c>
      <c r="B39" s="9" t="s">
        <v>452</v>
      </c>
      <c r="C39" s="9" t="s">
        <v>458</v>
      </c>
      <c r="D39" s="9" t="s">
        <v>756</v>
      </c>
      <c r="E39" s="9" t="s">
        <v>757</v>
      </c>
      <c r="F39" s="41" t="s">
        <v>646</v>
      </c>
      <c r="G39" s="9"/>
      <c r="H39" s="9" t="s">
        <v>23</v>
      </c>
      <c r="I39" s="9"/>
      <c r="J39" s="9" t="s">
        <v>647</v>
      </c>
      <c r="K39" s="9">
        <v>2</v>
      </c>
      <c r="L39" s="10">
        <v>429.3</v>
      </c>
      <c r="M39" s="10">
        <f t="shared" si="0"/>
        <v>515.16</v>
      </c>
      <c r="O39" s="122"/>
      <c r="P39" s="122"/>
      <c r="Q39" s="122"/>
    </row>
    <row r="40" spans="1:17" ht="45" x14ac:dyDescent="0.25">
      <c r="A40" s="9">
        <v>43</v>
      </c>
      <c r="B40" s="9" t="s">
        <v>452</v>
      </c>
      <c r="C40" s="9" t="s">
        <v>638</v>
      </c>
      <c r="D40" s="9" t="s">
        <v>758</v>
      </c>
      <c r="E40" s="9" t="s">
        <v>759</v>
      </c>
      <c r="F40" s="41" t="s">
        <v>671</v>
      </c>
      <c r="G40" s="9" t="s">
        <v>760</v>
      </c>
      <c r="H40" s="9" t="s">
        <v>14</v>
      </c>
      <c r="I40" s="9"/>
      <c r="J40" s="9" t="s">
        <v>761</v>
      </c>
      <c r="K40" s="9">
        <v>2</v>
      </c>
      <c r="L40" s="10">
        <v>329.40000000000003</v>
      </c>
      <c r="M40" s="10">
        <f t="shared" si="0"/>
        <v>395.28000000000003</v>
      </c>
      <c r="O40" s="122"/>
      <c r="P40" s="122"/>
      <c r="Q40" s="122"/>
    </row>
    <row r="41" spans="1:17" ht="50.25" customHeight="1" x14ac:dyDescent="0.25">
      <c r="A41" s="9">
        <v>44</v>
      </c>
      <c r="B41" s="9" t="s">
        <v>452</v>
      </c>
      <c r="C41" s="9" t="s">
        <v>464</v>
      </c>
      <c r="D41" s="9" t="s">
        <v>342</v>
      </c>
      <c r="E41" s="9" t="s">
        <v>754</v>
      </c>
      <c r="F41" s="41" t="s">
        <v>671</v>
      </c>
      <c r="G41" s="9" t="s">
        <v>755</v>
      </c>
      <c r="H41" s="9" t="s">
        <v>23</v>
      </c>
      <c r="I41" s="9"/>
      <c r="J41" s="9" t="s">
        <v>647</v>
      </c>
      <c r="K41" s="9">
        <v>1</v>
      </c>
      <c r="L41" s="13">
        <v>504.9</v>
      </c>
      <c r="M41" s="10">
        <f t="shared" si="0"/>
        <v>605.88</v>
      </c>
      <c r="O41" s="122"/>
      <c r="P41" s="122"/>
      <c r="Q41" s="122"/>
    </row>
    <row r="42" spans="1:17" ht="135" x14ac:dyDescent="0.25">
      <c r="A42" s="9">
        <v>45</v>
      </c>
      <c r="B42" s="9" t="s">
        <v>452</v>
      </c>
      <c r="C42" s="9" t="s">
        <v>464</v>
      </c>
      <c r="D42" s="9" t="s">
        <v>756</v>
      </c>
      <c r="E42" s="9" t="s">
        <v>757</v>
      </c>
      <c r="F42" s="41" t="s">
        <v>646</v>
      </c>
      <c r="G42" s="9"/>
      <c r="H42" s="9" t="s">
        <v>23</v>
      </c>
      <c r="I42" s="9"/>
      <c r="J42" s="9" t="s">
        <v>647</v>
      </c>
      <c r="K42" s="9">
        <v>2</v>
      </c>
      <c r="L42" s="13">
        <v>504.9</v>
      </c>
      <c r="M42" s="10">
        <f t="shared" si="0"/>
        <v>605.88</v>
      </c>
      <c r="O42" s="122"/>
      <c r="P42" s="122"/>
      <c r="Q42" s="122"/>
    </row>
    <row r="43" spans="1:17" ht="55.5" customHeight="1" x14ac:dyDescent="0.25">
      <c r="A43" s="9">
        <v>46</v>
      </c>
      <c r="B43" s="9" t="s">
        <v>452</v>
      </c>
      <c r="C43" s="9" t="s">
        <v>465</v>
      </c>
      <c r="D43" s="9" t="s">
        <v>342</v>
      </c>
      <c r="E43" s="9" t="s">
        <v>661</v>
      </c>
      <c r="F43" s="41" t="s">
        <v>671</v>
      </c>
      <c r="G43" s="9" t="s">
        <v>755</v>
      </c>
      <c r="H43" s="9" t="s">
        <v>23</v>
      </c>
      <c r="I43" s="9"/>
      <c r="J43" s="9" t="s">
        <v>647</v>
      </c>
      <c r="K43" s="9">
        <v>1</v>
      </c>
      <c r="L43" s="10">
        <v>467.1</v>
      </c>
      <c r="M43" s="10">
        <f t="shared" si="0"/>
        <v>560.52</v>
      </c>
      <c r="O43" s="122"/>
      <c r="P43" s="122"/>
      <c r="Q43" s="122"/>
    </row>
    <row r="44" spans="1:17" ht="52.5" customHeight="1" x14ac:dyDescent="0.25">
      <c r="A44" s="9">
        <v>47</v>
      </c>
      <c r="B44" s="9" t="s">
        <v>469</v>
      </c>
      <c r="C44" s="9" t="s">
        <v>470</v>
      </c>
      <c r="D44" s="9" t="s">
        <v>667</v>
      </c>
      <c r="E44" s="9" t="s">
        <v>651</v>
      </c>
      <c r="F44" s="41" t="s">
        <v>646</v>
      </c>
      <c r="G44" s="9"/>
      <c r="H44" s="9" t="s">
        <v>23</v>
      </c>
      <c r="I44" s="9"/>
      <c r="J44" s="9" t="s">
        <v>647</v>
      </c>
      <c r="K44" s="9">
        <v>2</v>
      </c>
      <c r="L44" s="10">
        <v>329.40000000000003</v>
      </c>
      <c r="M44" s="10">
        <f t="shared" si="0"/>
        <v>395.28000000000003</v>
      </c>
      <c r="O44" s="122"/>
      <c r="P44" s="122"/>
      <c r="Q44" s="122"/>
    </row>
    <row r="45" spans="1:17" ht="30" x14ac:dyDescent="0.25">
      <c r="A45" s="9">
        <v>48</v>
      </c>
      <c r="B45" s="9" t="s">
        <v>469</v>
      </c>
      <c r="C45" s="9" t="s">
        <v>470</v>
      </c>
      <c r="D45" s="9" t="s">
        <v>762</v>
      </c>
      <c r="E45" s="9" t="s">
        <v>651</v>
      </c>
      <c r="F45" s="41" t="s">
        <v>763</v>
      </c>
      <c r="G45" s="9"/>
      <c r="H45" s="9" t="s">
        <v>23</v>
      </c>
      <c r="I45" s="9"/>
      <c r="J45" s="9" t="s">
        <v>647</v>
      </c>
      <c r="K45" s="9">
        <v>2</v>
      </c>
      <c r="L45" s="10">
        <v>777.6</v>
      </c>
      <c r="M45" s="10">
        <f t="shared" si="0"/>
        <v>933.12</v>
      </c>
      <c r="O45" s="122"/>
      <c r="P45" s="122"/>
      <c r="Q45" s="122"/>
    </row>
    <row r="46" spans="1:17" ht="60" x14ac:dyDescent="0.25">
      <c r="A46" s="9">
        <v>49</v>
      </c>
      <c r="B46" s="9" t="s">
        <v>469</v>
      </c>
      <c r="C46" s="9" t="s">
        <v>470</v>
      </c>
      <c r="D46" s="9" t="s">
        <v>740</v>
      </c>
      <c r="E46" s="9" t="s">
        <v>661</v>
      </c>
      <c r="F46" s="41" t="s">
        <v>764</v>
      </c>
      <c r="G46" s="9" t="s">
        <v>765</v>
      </c>
      <c r="H46" s="9" t="s">
        <v>23</v>
      </c>
      <c r="I46" s="9"/>
      <c r="J46" s="9" t="s">
        <v>647</v>
      </c>
      <c r="K46" s="9">
        <v>1</v>
      </c>
      <c r="L46" s="10">
        <v>329.40000000000003</v>
      </c>
      <c r="M46" s="10">
        <f t="shared" si="0"/>
        <v>395.28000000000003</v>
      </c>
      <c r="O46" s="122"/>
      <c r="P46" s="122"/>
      <c r="Q46" s="122"/>
    </row>
    <row r="47" spans="1:17" ht="30" x14ac:dyDescent="0.25">
      <c r="A47" s="9">
        <v>50</v>
      </c>
      <c r="B47" s="9" t="s">
        <v>469</v>
      </c>
      <c r="C47" s="9" t="s">
        <v>470</v>
      </c>
      <c r="D47" s="9" t="s">
        <v>740</v>
      </c>
      <c r="E47" s="9" t="s">
        <v>661</v>
      </c>
      <c r="F47" s="41" t="s">
        <v>763</v>
      </c>
      <c r="G47" s="9" t="s">
        <v>765</v>
      </c>
      <c r="H47" s="9" t="s">
        <v>23</v>
      </c>
      <c r="I47" s="9"/>
      <c r="J47" s="9" t="s">
        <v>647</v>
      </c>
      <c r="K47" s="9">
        <v>1</v>
      </c>
      <c r="L47" s="10">
        <v>777.6</v>
      </c>
      <c r="M47" s="10">
        <f t="shared" si="0"/>
        <v>933.12</v>
      </c>
      <c r="O47" s="122"/>
      <c r="P47" s="122"/>
      <c r="Q47" s="122"/>
    </row>
    <row r="48" spans="1:17" ht="30" x14ac:dyDescent="0.25">
      <c r="A48" s="9">
        <v>51</v>
      </c>
      <c r="B48" s="9" t="s">
        <v>474</v>
      </c>
      <c r="C48" s="9" t="s">
        <v>475</v>
      </c>
      <c r="D48" s="9" t="s">
        <v>766</v>
      </c>
      <c r="E48" s="9" t="s">
        <v>681</v>
      </c>
      <c r="F48" s="41" t="s">
        <v>763</v>
      </c>
      <c r="G48" s="9" t="s">
        <v>767</v>
      </c>
      <c r="H48" s="9" t="s">
        <v>14</v>
      </c>
      <c r="I48" s="9"/>
      <c r="J48" s="9" t="s">
        <v>647</v>
      </c>
      <c r="K48" s="9">
        <v>1</v>
      </c>
      <c r="L48" s="10">
        <v>305.10000000000002</v>
      </c>
      <c r="M48" s="10">
        <f t="shared" si="0"/>
        <v>366.12</v>
      </c>
      <c r="O48" s="122"/>
      <c r="P48" s="122"/>
      <c r="Q48" s="122"/>
    </row>
    <row r="49" spans="1:17" ht="30" x14ac:dyDescent="0.25">
      <c r="A49" s="9">
        <v>52</v>
      </c>
      <c r="B49" s="9" t="s">
        <v>474</v>
      </c>
      <c r="C49" s="9" t="s">
        <v>475</v>
      </c>
      <c r="D49" s="9" t="s">
        <v>766</v>
      </c>
      <c r="E49" s="9" t="s">
        <v>710</v>
      </c>
      <c r="F49" s="41" t="s">
        <v>763</v>
      </c>
      <c r="G49" s="9" t="s">
        <v>767</v>
      </c>
      <c r="H49" s="9" t="s">
        <v>14</v>
      </c>
      <c r="I49" s="9"/>
      <c r="J49" s="9" t="s">
        <v>647</v>
      </c>
      <c r="K49" s="9">
        <v>1</v>
      </c>
      <c r="L49" s="10">
        <v>305.10000000000002</v>
      </c>
      <c r="M49" s="10">
        <f t="shared" si="0"/>
        <v>366.12</v>
      </c>
      <c r="O49" s="122"/>
      <c r="P49" s="122"/>
      <c r="Q49" s="122"/>
    </row>
    <row r="50" spans="1:17" ht="53.25" customHeight="1" x14ac:dyDescent="0.25">
      <c r="A50" s="9">
        <v>53</v>
      </c>
      <c r="B50" s="9" t="s">
        <v>474</v>
      </c>
      <c r="C50" s="9" t="s">
        <v>475</v>
      </c>
      <c r="D50" s="9" t="s">
        <v>768</v>
      </c>
      <c r="E50" s="9" t="s">
        <v>757</v>
      </c>
      <c r="F50" s="41" t="s">
        <v>763</v>
      </c>
      <c r="G50" s="9"/>
      <c r="H50" s="9" t="s">
        <v>23</v>
      </c>
      <c r="I50" s="9"/>
      <c r="J50" s="9" t="s">
        <v>647</v>
      </c>
      <c r="K50" s="9">
        <v>2</v>
      </c>
      <c r="L50" s="10">
        <v>305.10000000000002</v>
      </c>
      <c r="M50" s="10">
        <f t="shared" si="0"/>
        <v>366.12</v>
      </c>
      <c r="O50" s="122"/>
      <c r="P50" s="122"/>
      <c r="Q50" s="122"/>
    </row>
    <row r="51" spans="1:17" ht="75" x14ac:dyDescent="0.25">
      <c r="A51" s="9">
        <v>54</v>
      </c>
      <c r="B51" s="9" t="s">
        <v>474</v>
      </c>
      <c r="C51" s="9" t="s">
        <v>475</v>
      </c>
      <c r="D51" s="9" t="s">
        <v>769</v>
      </c>
      <c r="E51" s="9" t="s">
        <v>770</v>
      </c>
      <c r="F51" s="41" t="s">
        <v>763</v>
      </c>
      <c r="G51" s="9" t="s">
        <v>772</v>
      </c>
      <c r="H51" s="9" t="s">
        <v>23</v>
      </c>
      <c r="I51" s="9"/>
      <c r="J51" s="9" t="s">
        <v>656</v>
      </c>
      <c r="K51" s="9">
        <v>1</v>
      </c>
      <c r="L51" s="10">
        <v>305.10000000000002</v>
      </c>
      <c r="M51" s="10">
        <f t="shared" si="0"/>
        <v>366.12</v>
      </c>
      <c r="O51" s="122"/>
      <c r="P51" s="122"/>
      <c r="Q51" s="122"/>
    </row>
    <row r="52" spans="1:17" ht="51.75" customHeight="1" x14ac:dyDescent="0.25">
      <c r="A52" s="9">
        <v>55</v>
      </c>
      <c r="B52" s="9" t="s">
        <v>773</v>
      </c>
      <c r="C52" s="9" t="s">
        <v>773</v>
      </c>
      <c r="D52" s="9" t="s">
        <v>740</v>
      </c>
      <c r="E52" s="9" t="s">
        <v>651</v>
      </c>
      <c r="F52" s="41" t="s">
        <v>763</v>
      </c>
      <c r="G52" s="9"/>
      <c r="H52" s="9" t="s">
        <v>23</v>
      </c>
      <c r="I52" s="9"/>
      <c r="J52" s="9" t="s">
        <v>647</v>
      </c>
      <c r="K52" s="9">
        <v>2</v>
      </c>
      <c r="L52" s="10">
        <v>183.6</v>
      </c>
      <c r="M52" s="10">
        <f t="shared" si="0"/>
        <v>220.32</v>
      </c>
      <c r="O52" s="122"/>
      <c r="P52" s="122"/>
      <c r="Q52" s="122"/>
    </row>
    <row r="53" spans="1:17" ht="52.5" customHeight="1" x14ac:dyDescent="0.25">
      <c r="A53" s="9">
        <v>56</v>
      </c>
      <c r="B53" s="9" t="s">
        <v>774</v>
      </c>
      <c r="C53" s="9" t="s">
        <v>774</v>
      </c>
      <c r="D53" s="9" t="s">
        <v>775</v>
      </c>
      <c r="E53" s="9" t="s">
        <v>776</v>
      </c>
      <c r="F53" s="41" t="s">
        <v>763</v>
      </c>
      <c r="G53" s="9"/>
      <c r="H53" s="9" t="s">
        <v>23</v>
      </c>
      <c r="I53" s="9"/>
      <c r="J53" s="9" t="s">
        <v>647</v>
      </c>
      <c r="K53" s="9">
        <v>2</v>
      </c>
      <c r="L53" s="10">
        <v>183.6</v>
      </c>
      <c r="M53" s="10">
        <f t="shared" si="0"/>
        <v>220.32</v>
      </c>
      <c r="O53" s="122"/>
      <c r="P53" s="122"/>
      <c r="Q53" s="122"/>
    </row>
    <row r="54" spans="1:17" ht="46.5" customHeight="1" x14ac:dyDescent="0.25">
      <c r="A54" s="9">
        <v>57</v>
      </c>
      <c r="B54" s="9" t="s">
        <v>774</v>
      </c>
      <c r="C54" s="9" t="s">
        <v>774</v>
      </c>
      <c r="D54" s="9" t="s">
        <v>775</v>
      </c>
      <c r="E54" s="9" t="s">
        <v>777</v>
      </c>
      <c r="F54" s="41" t="s">
        <v>763</v>
      </c>
      <c r="G54" s="9"/>
      <c r="H54" s="9" t="s">
        <v>23</v>
      </c>
      <c r="I54" s="9"/>
      <c r="J54" s="9" t="s">
        <v>647</v>
      </c>
      <c r="K54" s="9">
        <v>2</v>
      </c>
      <c r="L54" s="10">
        <v>183.6</v>
      </c>
      <c r="M54" s="10">
        <f t="shared" si="0"/>
        <v>220.32</v>
      </c>
      <c r="O54" s="122"/>
      <c r="P54" s="122"/>
      <c r="Q54" s="122"/>
    </row>
    <row r="55" spans="1:17" ht="48.75" customHeight="1" x14ac:dyDescent="0.25">
      <c r="A55" s="9">
        <v>58</v>
      </c>
      <c r="B55" s="9" t="s">
        <v>482</v>
      </c>
      <c r="C55" s="9" t="s">
        <v>483</v>
      </c>
      <c r="D55" s="9" t="s">
        <v>778</v>
      </c>
      <c r="E55" s="9" t="s">
        <v>651</v>
      </c>
      <c r="F55" s="41" t="s">
        <v>646</v>
      </c>
      <c r="G55" s="9"/>
      <c r="H55" s="9" t="s">
        <v>23</v>
      </c>
      <c r="I55" s="9"/>
      <c r="J55" s="9" t="s">
        <v>647</v>
      </c>
      <c r="K55" s="9">
        <v>1</v>
      </c>
      <c r="L55" s="10">
        <v>540</v>
      </c>
      <c r="M55" s="10">
        <f t="shared" si="0"/>
        <v>648</v>
      </c>
      <c r="O55" s="122"/>
      <c r="P55" s="122"/>
      <c r="Q55" s="122"/>
    </row>
    <row r="56" spans="1:17" ht="50.25" customHeight="1" x14ac:dyDescent="0.25">
      <c r="A56" s="9">
        <v>59</v>
      </c>
      <c r="B56" s="9" t="s">
        <v>496</v>
      </c>
      <c r="C56" s="9" t="s">
        <v>779</v>
      </c>
      <c r="D56" s="9" t="s">
        <v>780</v>
      </c>
      <c r="E56" s="9" t="s">
        <v>651</v>
      </c>
      <c r="F56" s="41" t="s">
        <v>646</v>
      </c>
      <c r="G56" s="9"/>
      <c r="H56" s="9" t="s">
        <v>23</v>
      </c>
      <c r="I56" s="9"/>
      <c r="J56" s="9" t="s">
        <v>647</v>
      </c>
      <c r="K56" s="9">
        <v>2</v>
      </c>
      <c r="L56" s="10">
        <v>493.2</v>
      </c>
      <c r="M56" s="10">
        <f t="shared" si="0"/>
        <v>591.83999999999992</v>
      </c>
      <c r="O56" s="122"/>
      <c r="P56" s="122"/>
      <c r="Q56" s="122"/>
    </row>
    <row r="57" spans="1:17" ht="45.75" customHeight="1" x14ac:dyDescent="0.25">
      <c r="A57" s="9">
        <v>60</v>
      </c>
      <c r="B57" s="9" t="s">
        <v>496</v>
      </c>
      <c r="C57" s="9" t="s">
        <v>779</v>
      </c>
      <c r="D57" s="9" t="s">
        <v>740</v>
      </c>
      <c r="E57" s="9" t="s">
        <v>670</v>
      </c>
      <c r="F57" s="41" t="s">
        <v>646</v>
      </c>
      <c r="G57" s="9" t="s">
        <v>781</v>
      </c>
      <c r="H57" s="9" t="s">
        <v>23</v>
      </c>
      <c r="I57" s="9"/>
      <c r="J57" s="9" t="s">
        <v>647</v>
      </c>
      <c r="K57" s="9">
        <v>2</v>
      </c>
      <c r="L57" s="10">
        <v>493.2</v>
      </c>
      <c r="M57" s="10">
        <f t="shared" si="0"/>
        <v>591.83999999999992</v>
      </c>
      <c r="O57" s="122"/>
      <c r="P57" s="122"/>
      <c r="Q57" s="122"/>
    </row>
    <row r="58" spans="1:17" ht="52.5" customHeight="1" x14ac:dyDescent="0.25">
      <c r="A58" s="9">
        <v>61</v>
      </c>
      <c r="B58" s="9" t="s">
        <v>496</v>
      </c>
      <c r="C58" s="9" t="s">
        <v>779</v>
      </c>
      <c r="D58" s="9" t="s">
        <v>740</v>
      </c>
      <c r="E58" s="9" t="s">
        <v>678</v>
      </c>
      <c r="F58" s="41" t="s">
        <v>646</v>
      </c>
      <c r="G58" s="9" t="s">
        <v>782</v>
      </c>
      <c r="H58" s="9" t="s">
        <v>23</v>
      </c>
      <c r="I58" s="9"/>
      <c r="J58" s="9" t="s">
        <v>647</v>
      </c>
      <c r="K58" s="9">
        <v>2</v>
      </c>
      <c r="L58" s="10">
        <v>493.2</v>
      </c>
      <c r="M58" s="10">
        <f t="shared" si="0"/>
        <v>591.83999999999992</v>
      </c>
      <c r="O58" s="122"/>
      <c r="P58" s="122"/>
      <c r="Q58" s="122"/>
    </row>
    <row r="59" spans="1:17" ht="48" x14ac:dyDescent="0.25">
      <c r="A59" s="9">
        <v>62</v>
      </c>
      <c r="B59" s="9" t="s">
        <v>783</v>
      </c>
      <c r="C59" s="9" t="s">
        <v>783</v>
      </c>
      <c r="D59" s="9" t="s">
        <v>784</v>
      </c>
      <c r="E59" s="9" t="s">
        <v>661</v>
      </c>
      <c r="F59" s="41" t="s">
        <v>771</v>
      </c>
      <c r="G59" s="9" t="s">
        <v>785</v>
      </c>
      <c r="H59" s="9" t="s">
        <v>23</v>
      </c>
      <c r="I59" s="9"/>
      <c r="J59" s="9" t="s">
        <v>786</v>
      </c>
      <c r="K59" s="9">
        <v>3</v>
      </c>
      <c r="L59" s="13" t="s">
        <v>366</v>
      </c>
      <c r="M59" s="10" t="e">
        <f t="shared" si="0"/>
        <v>#VALUE!</v>
      </c>
      <c r="O59" s="122"/>
      <c r="P59" s="122"/>
      <c r="Q59" s="122"/>
    </row>
    <row r="60" spans="1:17" ht="49.5" customHeight="1" x14ac:dyDescent="0.25">
      <c r="A60" s="9">
        <v>63</v>
      </c>
      <c r="B60" s="9" t="s">
        <v>787</v>
      </c>
      <c r="C60" s="9" t="s">
        <v>787</v>
      </c>
      <c r="D60" s="9" t="s">
        <v>788</v>
      </c>
      <c r="E60" s="9" t="s">
        <v>651</v>
      </c>
      <c r="F60" s="41" t="s">
        <v>646</v>
      </c>
      <c r="G60" s="9"/>
      <c r="H60" s="9" t="s">
        <v>23</v>
      </c>
      <c r="I60" s="9"/>
      <c r="J60" s="9" t="s">
        <v>647</v>
      </c>
      <c r="K60" s="9">
        <v>2</v>
      </c>
      <c r="L60" s="10">
        <v>239.4</v>
      </c>
      <c r="M60" s="10">
        <f t="shared" si="0"/>
        <v>287.27999999999997</v>
      </c>
      <c r="O60" s="122"/>
      <c r="P60" s="122"/>
      <c r="Q60" s="122"/>
    </row>
    <row r="61" spans="1:17" ht="50.25" customHeight="1" x14ac:dyDescent="0.25">
      <c r="A61" s="9">
        <v>64</v>
      </c>
      <c r="B61" s="9" t="s">
        <v>789</v>
      </c>
      <c r="C61" s="9" t="s">
        <v>789</v>
      </c>
      <c r="D61" s="9" t="s">
        <v>790</v>
      </c>
      <c r="E61" s="9" t="s">
        <v>791</v>
      </c>
      <c r="F61" s="41" t="s">
        <v>671</v>
      </c>
      <c r="G61" s="9" t="s">
        <v>792</v>
      </c>
      <c r="H61" s="9" t="s">
        <v>23</v>
      </c>
      <c r="I61" s="9"/>
      <c r="J61" s="9" t="s">
        <v>647</v>
      </c>
      <c r="K61" s="9">
        <v>1</v>
      </c>
      <c r="L61" s="10">
        <v>329.40000000000003</v>
      </c>
      <c r="M61" s="10">
        <f t="shared" si="0"/>
        <v>395.28000000000003</v>
      </c>
      <c r="O61" s="122"/>
      <c r="P61" s="122"/>
      <c r="Q61" s="122"/>
    </row>
    <row r="62" spans="1:17" ht="51" customHeight="1" x14ac:dyDescent="0.25">
      <c r="A62" s="9">
        <v>65</v>
      </c>
      <c r="B62" s="9" t="s">
        <v>789</v>
      </c>
      <c r="C62" s="9" t="s">
        <v>789</v>
      </c>
      <c r="D62" s="9" t="s">
        <v>790</v>
      </c>
      <c r="E62" s="9" t="s">
        <v>651</v>
      </c>
      <c r="F62" s="41" t="s">
        <v>646</v>
      </c>
      <c r="G62" s="9"/>
      <c r="H62" s="9" t="s">
        <v>23</v>
      </c>
      <c r="I62" s="9"/>
      <c r="J62" s="9" t="s">
        <v>647</v>
      </c>
      <c r="K62" s="9">
        <v>2</v>
      </c>
      <c r="L62" s="10">
        <v>329.40000000000003</v>
      </c>
      <c r="M62" s="10">
        <f t="shared" si="0"/>
        <v>395.28000000000003</v>
      </c>
      <c r="O62" s="122"/>
      <c r="P62" s="122"/>
      <c r="Q62" s="122"/>
    </row>
    <row r="63" spans="1:17" ht="54" customHeight="1" x14ac:dyDescent="0.25">
      <c r="A63" s="9">
        <v>66</v>
      </c>
      <c r="B63" s="9" t="s">
        <v>523</v>
      </c>
      <c r="C63" s="9" t="s">
        <v>523</v>
      </c>
      <c r="D63" s="9" t="s">
        <v>793</v>
      </c>
      <c r="E63" s="9" t="s">
        <v>651</v>
      </c>
      <c r="F63" s="41" t="s">
        <v>646</v>
      </c>
      <c r="G63" s="9"/>
      <c r="H63" s="9" t="s">
        <v>23</v>
      </c>
      <c r="I63" s="9"/>
      <c r="J63" s="9" t="s">
        <v>647</v>
      </c>
      <c r="K63" s="9">
        <v>1</v>
      </c>
      <c r="L63" s="10">
        <v>171</v>
      </c>
      <c r="M63" s="10">
        <f t="shared" si="0"/>
        <v>205.2</v>
      </c>
      <c r="O63" s="122"/>
      <c r="P63" s="122"/>
      <c r="Q63" s="122"/>
    </row>
    <row r="64" spans="1:17" ht="24" x14ac:dyDescent="0.25">
      <c r="A64" s="9">
        <v>67</v>
      </c>
      <c r="B64" s="9" t="s">
        <v>523</v>
      </c>
      <c r="C64" s="9" t="s">
        <v>523</v>
      </c>
      <c r="D64" s="9" t="s">
        <v>680</v>
      </c>
      <c r="E64" s="9" t="s">
        <v>794</v>
      </c>
      <c r="F64" s="41" t="s">
        <v>795</v>
      </c>
      <c r="G64" s="9" t="s">
        <v>796</v>
      </c>
      <c r="H64" s="9" t="s">
        <v>23</v>
      </c>
      <c r="I64" s="9"/>
      <c r="J64" s="9" t="s">
        <v>647</v>
      </c>
      <c r="K64" s="9">
        <v>1</v>
      </c>
      <c r="L64" s="10">
        <v>171</v>
      </c>
      <c r="M64" s="10">
        <f t="shared" si="0"/>
        <v>205.2</v>
      </c>
      <c r="O64" s="122"/>
      <c r="P64" s="122"/>
      <c r="Q64" s="122"/>
    </row>
    <row r="65" spans="1:17" ht="30" x14ac:dyDescent="0.25">
      <c r="A65" s="9">
        <v>68</v>
      </c>
      <c r="B65" s="9" t="s">
        <v>523</v>
      </c>
      <c r="C65" s="9" t="s">
        <v>523</v>
      </c>
      <c r="D65" s="9" t="s">
        <v>797</v>
      </c>
      <c r="E65" s="9" t="s">
        <v>798</v>
      </c>
      <c r="F65" s="41" t="s">
        <v>795</v>
      </c>
      <c r="G65" s="9" t="s">
        <v>799</v>
      </c>
      <c r="H65" s="9" t="s">
        <v>23</v>
      </c>
      <c r="I65" s="9"/>
      <c r="J65" s="9" t="s">
        <v>647</v>
      </c>
      <c r="K65" s="9">
        <v>1</v>
      </c>
      <c r="L65" s="10">
        <v>171</v>
      </c>
      <c r="M65" s="10">
        <f t="shared" si="0"/>
        <v>205.2</v>
      </c>
      <c r="O65" s="122"/>
      <c r="P65" s="122"/>
      <c r="Q65" s="122"/>
    </row>
    <row r="66" spans="1:17" ht="48" x14ac:dyDescent="0.25">
      <c r="A66" s="9">
        <v>69</v>
      </c>
      <c r="B66" s="9" t="s">
        <v>537</v>
      </c>
      <c r="C66" s="9" t="s">
        <v>730</v>
      </c>
      <c r="D66" s="9" t="s">
        <v>538</v>
      </c>
      <c r="E66" s="9" t="s">
        <v>754</v>
      </c>
      <c r="F66" s="41" t="s">
        <v>662</v>
      </c>
      <c r="G66" s="9" t="s">
        <v>800</v>
      </c>
      <c r="H66" s="9" t="s">
        <v>23</v>
      </c>
      <c r="I66" s="9"/>
      <c r="J66" s="9" t="s">
        <v>647</v>
      </c>
      <c r="K66" s="9">
        <v>1</v>
      </c>
      <c r="L66" s="10">
        <v>500</v>
      </c>
      <c r="M66" s="10">
        <f t="shared" si="0"/>
        <v>600</v>
      </c>
      <c r="O66" s="122"/>
      <c r="P66" s="122"/>
      <c r="Q66" s="122"/>
    </row>
    <row r="67" spans="1:17" ht="48" x14ac:dyDescent="0.25">
      <c r="A67" s="9">
        <v>70</v>
      </c>
      <c r="B67" s="9" t="s">
        <v>537</v>
      </c>
      <c r="C67" s="9" t="s">
        <v>730</v>
      </c>
      <c r="D67" s="9" t="s">
        <v>801</v>
      </c>
      <c r="E67" s="9" t="s">
        <v>754</v>
      </c>
      <c r="F67" s="41" t="s">
        <v>662</v>
      </c>
      <c r="G67" s="9" t="s">
        <v>802</v>
      </c>
      <c r="H67" s="9" t="s">
        <v>14</v>
      </c>
      <c r="I67" s="9"/>
      <c r="J67" s="9" t="s">
        <v>803</v>
      </c>
      <c r="K67" s="9">
        <v>2</v>
      </c>
      <c r="L67" s="10">
        <v>500</v>
      </c>
      <c r="M67" s="10">
        <f t="shared" si="0"/>
        <v>600</v>
      </c>
      <c r="O67" s="122"/>
      <c r="P67" s="122"/>
      <c r="Q67" s="122"/>
    </row>
    <row r="68" spans="1:17" ht="45" x14ac:dyDescent="0.25">
      <c r="A68" s="9">
        <v>71</v>
      </c>
      <c r="B68" s="9" t="s">
        <v>804</v>
      </c>
      <c r="C68" s="9" t="s">
        <v>804</v>
      </c>
      <c r="D68" s="9" t="s">
        <v>805</v>
      </c>
      <c r="E68" s="9" t="s">
        <v>806</v>
      </c>
      <c r="F68" s="41" t="s">
        <v>671</v>
      </c>
      <c r="G68" s="9" t="s">
        <v>807</v>
      </c>
      <c r="H68" s="9" t="s">
        <v>23</v>
      </c>
      <c r="I68" s="9"/>
      <c r="J68" s="9" t="s">
        <v>808</v>
      </c>
      <c r="K68" s="9">
        <v>2</v>
      </c>
      <c r="L68" s="10">
        <v>375.3</v>
      </c>
      <c r="M68" s="10">
        <f t="shared" ref="M68:M100" si="1">L68*1.2</f>
        <v>450.36</v>
      </c>
      <c r="O68" s="122"/>
      <c r="P68" s="122"/>
      <c r="Q68" s="122"/>
    </row>
    <row r="69" spans="1:17" ht="60" x14ac:dyDescent="0.25">
      <c r="A69" s="9">
        <v>72</v>
      </c>
      <c r="B69" s="9" t="s">
        <v>545</v>
      </c>
      <c r="C69" s="9" t="s">
        <v>809</v>
      </c>
      <c r="D69" s="9" t="s">
        <v>669</v>
      </c>
      <c r="E69" s="9" t="s">
        <v>810</v>
      </c>
      <c r="F69" s="41" t="s">
        <v>646</v>
      </c>
      <c r="G69" s="9" t="s">
        <v>811</v>
      </c>
      <c r="H69" s="9" t="s">
        <v>14</v>
      </c>
      <c r="I69" s="9"/>
      <c r="J69" s="9" t="s">
        <v>703</v>
      </c>
      <c r="K69" s="9">
        <v>1</v>
      </c>
      <c r="L69" s="10">
        <v>239.4</v>
      </c>
      <c r="M69" s="10">
        <f t="shared" si="1"/>
        <v>287.27999999999997</v>
      </c>
      <c r="O69" s="122"/>
      <c r="P69" s="122"/>
      <c r="Q69" s="122"/>
    </row>
    <row r="70" spans="1:17" ht="53.25" customHeight="1" x14ac:dyDescent="0.25">
      <c r="A70" s="9">
        <v>73</v>
      </c>
      <c r="B70" s="9" t="s">
        <v>545</v>
      </c>
      <c r="C70" s="9" t="s">
        <v>809</v>
      </c>
      <c r="D70" s="9" t="s">
        <v>674</v>
      </c>
      <c r="E70" s="9" t="s">
        <v>675</v>
      </c>
      <c r="F70" s="41" t="s">
        <v>646</v>
      </c>
      <c r="G70" s="9" t="s">
        <v>812</v>
      </c>
      <c r="H70" s="9" t="s">
        <v>14</v>
      </c>
      <c r="I70" s="9"/>
      <c r="J70" s="9" t="s">
        <v>647</v>
      </c>
      <c r="K70" s="9">
        <v>1</v>
      </c>
      <c r="L70" s="10">
        <v>239.4</v>
      </c>
      <c r="M70" s="10">
        <f t="shared" si="1"/>
        <v>287.27999999999997</v>
      </c>
      <c r="O70" s="122"/>
      <c r="P70" s="122"/>
      <c r="Q70" s="122"/>
    </row>
    <row r="71" spans="1:17" ht="54" customHeight="1" x14ac:dyDescent="0.25">
      <c r="A71" s="9">
        <v>74</v>
      </c>
      <c r="B71" s="9" t="s">
        <v>545</v>
      </c>
      <c r="C71" s="9" t="s">
        <v>809</v>
      </c>
      <c r="D71" s="9" t="s">
        <v>674</v>
      </c>
      <c r="E71" s="9" t="s">
        <v>813</v>
      </c>
      <c r="F71" s="41" t="s">
        <v>646</v>
      </c>
      <c r="G71" s="9" t="s">
        <v>814</v>
      </c>
      <c r="H71" s="9" t="s">
        <v>23</v>
      </c>
      <c r="I71" s="9"/>
      <c r="J71" s="9" t="s">
        <v>647</v>
      </c>
      <c r="K71" s="9">
        <v>1</v>
      </c>
      <c r="L71" s="10">
        <v>239.4</v>
      </c>
      <c r="M71" s="10">
        <f t="shared" si="1"/>
        <v>287.27999999999997</v>
      </c>
      <c r="O71" s="122"/>
      <c r="P71" s="122"/>
      <c r="Q71" s="122"/>
    </row>
    <row r="72" spans="1:17" ht="51" customHeight="1" x14ac:dyDescent="0.25">
      <c r="A72" s="9">
        <v>75</v>
      </c>
      <c r="B72" s="9" t="s">
        <v>545</v>
      </c>
      <c r="C72" s="9" t="s">
        <v>809</v>
      </c>
      <c r="D72" s="9" t="s">
        <v>815</v>
      </c>
      <c r="E72" s="9" t="s">
        <v>816</v>
      </c>
      <c r="F72" s="41" t="s">
        <v>646</v>
      </c>
      <c r="G72" s="9" t="s">
        <v>817</v>
      </c>
      <c r="H72" s="9" t="s">
        <v>23</v>
      </c>
      <c r="I72" s="9"/>
      <c r="J72" s="9" t="s">
        <v>647</v>
      </c>
      <c r="K72" s="9">
        <v>2</v>
      </c>
      <c r="L72" s="10">
        <v>239.4</v>
      </c>
      <c r="M72" s="10">
        <f t="shared" si="1"/>
        <v>287.27999999999997</v>
      </c>
      <c r="O72" s="122"/>
      <c r="P72" s="122"/>
      <c r="Q72" s="122"/>
    </row>
    <row r="73" spans="1:17" ht="54" customHeight="1" x14ac:dyDescent="0.25">
      <c r="A73" s="9">
        <v>76</v>
      </c>
      <c r="B73" s="9" t="s">
        <v>545</v>
      </c>
      <c r="C73" s="9" t="s">
        <v>809</v>
      </c>
      <c r="D73" s="9" t="s">
        <v>818</v>
      </c>
      <c r="E73" s="9" t="s">
        <v>681</v>
      </c>
      <c r="F73" s="41" t="s">
        <v>646</v>
      </c>
      <c r="G73" s="9" t="s">
        <v>819</v>
      </c>
      <c r="H73" s="9" t="s">
        <v>14</v>
      </c>
      <c r="I73" s="9"/>
      <c r="J73" s="9" t="s">
        <v>647</v>
      </c>
      <c r="K73" s="9">
        <v>1</v>
      </c>
      <c r="L73" s="10">
        <v>239.4</v>
      </c>
      <c r="M73" s="10">
        <f t="shared" si="1"/>
        <v>287.27999999999997</v>
      </c>
      <c r="O73" s="122"/>
      <c r="P73" s="122"/>
      <c r="Q73" s="122"/>
    </row>
    <row r="74" spans="1:17" ht="50.25" customHeight="1" x14ac:dyDescent="0.25">
      <c r="A74" s="9">
        <v>77</v>
      </c>
      <c r="B74" s="9" t="s">
        <v>545</v>
      </c>
      <c r="C74" s="9" t="s">
        <v>787</v>
      </c>
      <c r="D74" s="9" t="s">
        <v>709</v>
      </c>
      <c r="E74" s="9" t="s">
        <v>710</v>
      </c>
      <c r="F74" s="41" t="s">
        <v>646</v>
      </c>
      <c r="G74" s="9" t="s">
        <v>820</v>
      </c>
      <c r="H74" s="9" t="s">
        <v>23</v>
      </c>
      <c r="I74" s="9"/>
      <c r="J74" s="9" t="s">
        <v>647</v>
      </c>
      <c r="K74" s="9">
        <v>1</v>
      </c>
      <c r="L74" s="10">
        <v>239.4</v>
      </c>
      <c r="M74" s="10">
        <f t="shared" si="1"/>
        <v>287.27999999999997</v>
      </c>
      <c r="O74" s="122"/>
      <c r="P74" s="122"/>
      <c r="Q74" s="122"/>
    </row>
    <row r="75" spans="1:17" ht="60" x14ac:dyDescent="0.25">
      <c r="A75" s="9">
        <v>78</v>
      </c>
      <c r="B75" s="9" t="s">
        <v>545</v>
      </c>
      <c r="C75" s="9" t="s">
        <v>787</v>
      </c>
      <c r="D75" s="9" t="s">
        <v>821</v>
      </c>
      <c r="E75" s="9" t="s">
        <v>678</v>
      </c>
      <c r="F75" s="41" t="s">
        <v>646</v>
      </c>
      <c r="G75" s="9" t="s">
        <v>822</v>
      </c>
      <c r="H75" s="9" t="s">
        <v>23</v>
      </c>
      <c r="I75" s="9"/>
      <c r="J75" s="9" t="s">
        <v>647</v>
      </c>
      <c r="K75" s="9">
        <v>1</v>
      </c>
      <c r="L75" s="10">
        <v>239.4</v>
      </c>
      <c r="M75" s="10">
        <f t="shared" si="1"/>
        <v>287.27999999999997</v>
      </c>
      <c r="O75" s="122"/>
      <c r="P75" s="122"/>
      <c r="Q75" s="122"/>
    </row>
    <row r="76" spans="1:17" ht="60" x14ac:dyDescent="0.25">
      <c r="A76" s="9">
        <v>79</v>
      </c>
      <c r="B76" s="9" t="s">
        <v>823</v>
      </c>
      <c r="C76" s="9" t="s">
        <v>823</v>
      </c>
      <c r="D76" s="9" t="s">
        <v>669</v>
      </c>
      <c r="E76" s="9" t="s">
        <v>728</v>
      </c>
      <c r="F76" s="41" t="s">
        <v>646</v>
      </c>
      <c r="G76" s="9" t="s">
        <v>824</v>
      </c>
      <c r="H76" s="9" t="s">
        <v>23</v>
      </c>
      <c r="I76" s="9"/>
      <c r="J76" s="9" t="s">
        <v>19</v>
      </c>
      <c r="K76" s="9">
        <v>1</v>
      </c>
      <c r="L76" s="10">
        <v>183.6</v>
      </c>
      <c r="M76" s="10">
        <f t="shared" si="1"/>
        <v>220.32</v>
      </c>
      <c r="O76" s="122"/>
      <c r="P76" s="122"/>
      <c r="Q76" s="122"/>
    </row>
    <row r="77" spans="1:17" ht="50.25" customHeight="1" x14ac:dyDescent="0.25">
      <c r="A77" s="9">
        <v>80</v>
      </c>
      <c r="B77" s="9" t="s">
        <v>556</v>
      </c>
      <c r="C77" s="9" t="s">
        <v>825</v>
      </c>
      <c r="D77" s="9" t="s">
        <v>826</v>
      </c>
      <c r="E77" s="9" t="s">
        <v>651</v>
      </c>
      <c r="F77" s="41" t="s">
        <v>646</v>
      </c>
      <c r="G77" s="9"/>
      <c r="H77" s="9" t="s">
        <v>23</v>
      </c>
      <c r="I77" s="9"/>
      <c r="J77" s="9" t="s">
        <v>647</v>
      </c>
      <c r="K77" s="9">
        <v>2</v>
      </c>
      <c r="L77" s="10">
        <v>558.9</v>
      </c>
      <c r="M77" s="10">
        <f t="shared" si="1"/>
        <v>670.68</v>
      </c>
      <c r="O77" s="122"/>
      <c r="P77" s="122"/>
      <c r="Q77" s="122"/>
    </row>
    <row r="78" spans="1:17" ht="45.75" customHeight="1" x14ac:dyDescent="0.25">
      <c r="A78" s="9">
        <v>81</v>
      </c>
      <c r="B78" s="9" t="s">
        <v>827</v>
      </c>
      <c r="C78" s="9" t="s">
        <v>827</v>
      </c>
      <c r="D78" s="9" t="s">
        <v>828</v>
      </c>
      <c r="E78" s="9" t="s">
        <v>661</v>
      </c>
      <c r="F78" s="41" t="s">
        <v>646</v>
      </c>
      <c r="G78" s="9" t="s">
        <v>829</v>
      </c>
      <c r="H78" s="9" t="s">
        <v>23</v>
      </c>
      <c r="I78" s="9"/>
      <c r="J78" s="9" t="s">
        <v>647</v>
      </c>
      <c r="K78" s="9">
        <v>2</v>
      </c>
      <c r="L78" s="10">
        <v>429.3</v>
      </c>
      <c r="M78" s="10">
        <f t="shared" si="1"/>
        <v>515.16</v>
      </c>
      <c r="O78" s="122"/>
      <c r="P78" s="122"/>
      <c r="Q78" s="122"/>
    </row>
    <row r="79" spans="1:17" ht="60" x14ac:dyDescent="0.25">
      <c r="A79" s="9">
        <v>82</v>
      </c>
      <c r="B79" s="9" t="s">
        <v>830</v>
      </c>
      <c r="C79" s="9" t="s">
        <v>831</v>
      </c>
      <c r="D79" s="9" t="s">
        <v>832</v>
      </c>
      <c r="E79" s="9" t="s">
        <v>759</v>
      </c>
      <c r="F79" s="41" t="s">
        <v>686</v>
      </c>
      <c r="G79" s="9" t="s">
        <v>833</v>
      </c>
      <c r="H79" s="9" t="s">
        <v>14</v>
      </c>
      <c r="I79" s="9"/>
      <c r="J79" s="9" t="s">
        <v>284</v>
      </c>
      <c r="K79" s="9">
        <v>1</v>
      </c>
      <c r="L79" s="10">
        <v>2450</v>
      </c>
      <c r="M79" s="10">
        <f t="shared" si="1"/>
        <v>2940</v>
      </c>
      <c r="O79" s="122"/>
      <c r="P79" s="122"/>
      <c r="Q79" s="122"/>
    </row>
    <row r="80" spans="1:17" ht="105" x14ac:dyDescent="0.25">
      <c r="A80" s="9">
        <v>83</v>
      </c>
      <c r="B80" s="9" t="s">
        <v>834</v>
      </c>
      <c r="C80" s="9" t="s">
        <v>834</v>
      </c>
      <c r="D80" s="9" t="s">
        <v>835</v>
      </c>
      <c r="E80" s="9" t="s">
        <v>836</v>
      </c>
      <c r="F80" s="41" t="s">
        <v>646</v>
      </c>
      <c r="G80" s="9"/>
      <c r="H80" s="9" t="s">
        <v>23</v>
      </c>
      <c r="I80" s="9"/>
      <c r="J80" s="9" t="s">
        <v>647</v>
      </c>
      <c r="K80" s="9">
        <v>2</v>
      </c>
      <c r="L80" s="10">
        <v>852</v>
      </c>
      <c r="M80" s="10">
        <f t="shared" si="1"/>
        <v>1022.4</v>
      </c>
      <c r="O80" s="122"/>
      <c r="P80" s="122"/>
      <c r="Q80" s="122"/>
    </row>
    <row r="81" spans="1:17" ht="48" x14ac:dyDescent="0.25">
      <c r="A81" s="9">
        <v>84</v>
      </c>
      <c r="B81" s="9" t="s">
        <v>837</v>
      </c>
      <c r="C81" s="9" t="s">
        <v>837</v>
      </c>
      <c r="D81" s="9" t="s">
        <v>838</v>
      </c>
      <c r="E81" s="9" t="s">
        <v>661</v>
      </c>
      <c r="F81" s="41" t="s">
        <v>771</v>
      </c>
      <c r="G81" s="9" t="s">
        <v>839</v>
      </c>
      <c r="H81" s="9" t="s">
        <v>23</v>
      </c>
      <c r="I81" s="9"/>
      <c r="J81" s="9" t="s">
        <v>808</v>
      </c>
      <c r="K81" s="9">
        <v>1</v>
      </c>
      <c r="L81" s="10" t="s">
        <v>359</v>
      </c>
      <c r="M81" s="10" t="s">
        <v>359</v>
      </c>
      <c r="O81" s="122"/>
      <c r="P81" s="122"/>
      <c r="Q81" s="122"/>
    </row>
    <row r="82" spans="1:17" ht="135" x14ac:dyDescent="0.25">
      <c r="A82" s="9">
        <v>85</v>
      </c>
      <c r="B82" s="9" t="s">
        <v>840</v>
      </c>
      <c r="C82" s="9" t="s">
        <v>840</v>
      </c>
      <c r="D82" s="9" t="s">
        <v>756</v>
      </c>
      <c r="E82" s="9" t="s">
        <v>757</v>
      </c>
      <c r="F82" s="41" t="s">
        <v>646</v>
      </c>
      <c r="G82" s="9"/>
      <c r="H82" s="9" t="s">
        <v>23</v>
      </c>
      <c r="I82" s="9"/>
      <c r="J82" s="9" t="s">
        <v>647</v>
      </c>
      <c r="K82" s="9">
        <v>2</v>
      </c>
      <c r="L82" s="10">
        <v>467.1</v>
      </c>
      <c r="M82" s="10">
        <f t="shared" si="1"/>
        <v>560.52</v>
      </c>
      <c r="O82" s="122"/>
      <c r="P82" s="122"/>
      <c r="Q82" s="122"/>
    </row>
    <row r="83" spans="1:17" ht="90" x14ac:dyDescent="0.25">
      <c r="A83" s="9">
        <v>86</v>
      </c>
      <c r="B83" s="9" t="s">
        <v>841</v>
      </c>
      <c r="C83" s="9" t="s">
        <v>841</v>
      </c>
      <c r="D83" s="9" t="s">
        <v>842</v>
      </c>
      <c r="E83" s="9" t="s">
        <v>692</v>
      </c>
      <c r="F83" s="41" t="s">
        <v>646</v>
      </c>
      <c r="G83" s="9"/>
      <c r="H83" s="9" t="s">
        <v>23</v>
      </c>
      <c r="I83" s="9"/>
      <c r="J83" s="9" t="s">
        <v>647</v>
      </c>
      <c r="K83" s="9">
        <v>2</v>
      </c>
      <c r="L83" s="10">
        <v>467.1</v>
      </c>
      <c r="M83" s="10">
        <f t="shared" si="1"/>
        <v>560.52</v>
      </c>
      <c r="O83" s="122"/>
      <c r="P83" s="122"/>
      <c r="Q83" s="122"/>
    </row>
    <row r="84" spans="1:17" ht="45" x14ac:dyDescent="0.25">
      <c r="A84" s="9">
        <v>87</v>
      </c>
      <c r="B84" s="9" t="s">
        <v>843</v>
      </c>
      <c r="C84" s="9" t="s">
        <v>843</v>
      </c>
      <c r="D84" s="9" t="s">
        <v>844</v>
      </c>
      <c r="E84" s="9" t="s">
        <v>661</v>
      </c>
      <c r="F84" s="41" t="s">
        <v>845</v>
      </c>
      <c r="G84" s="9" t="s">
        <v>846</v>
      </c>
      <c r="H84" s="9" t="s">
        <v>23</v>
      </c>
      <c r="I84" s="9"/>
      <c r="J84" s="9" t="s">
        <v>694</v>
      </c>
      <c r="K84" s="9">
        <v>1</v>
      </c>
      <c r="L84" s="10">
        <v>234</v>
      </c>
      <c r="M84" s="10">
        <f t="shared" si="1"/>
        <v>280.8</v>
      </c>
      <c r="O84" s="122"/>
      <c r="P84" s="122"/>
      <c r="Q84" s="122"/>
    </row>
    <row r="85" spans="1:17" ht="45" x14ac:dyDescent="0.25">
      <c r="A85" s="9">
        <v>88</v>
      </c>
      <c r="B85" s="9" t="s">
        <v>843</v>
      </c>
      <c r="C85" s="9" t="s">
        <v>843</v>
      </c>
      <c r="D85" s="9" t="s">
        <v>847</v>
      </c>
      <c r="E85" s="9" t="s">
        <v>651</v>
      </c>
      <c r="F85" s="41" t="s">
        <v>646</v>
      </c>
      <c r="G85" s="9"/>
      <c r="H85" s="9" t="s">
        <v>23</v>
      </c>
      <c r="I85" s="9"/>
      <c r="J85" s="9" t="s">
        <v>647</v>
      </c>
      <c r="K85" s="9">
        <v>1</v>
      </c>
      <c r="L85" s="10">
        <v>234</v>
      </c>
      <c r="M85" s="10">
        <f t="shared" si="1"/>
        <v>280.8</v>
      </c>
      <c r="O85" s="122"/>
      <c r="P85" s="122"/>
      <c r="Q85" s="122"/>
    </row>
    <row r="86" spans="1:17" ht="48" customHeight="1" x14ac:dyDescent="0.25">
      <c r="A86" s="9">
        <v>89</v>
      </c>
      <c r="B86" s="9" t="s">
        <v>608</v>
      </c>
      <c r="C86" s="9" t="s">
        <v>609</v>
      </c>
      <c r="D86" s="9" t="s">
        <v>848</v>
      </c>
      <c r="E86" s="9" t="s">
        <v>849</v>
      </c>
      <c r="F86" s="41" t="s">
        <v>662</v>
      </c>
      <c r="G86" s="9" t="s">
        <v>850</v>
      </c>
      <c r="H86" s="9" t="s">
        <v>23</v>
      </c>
      <c r="I86" s="9"/>
      <c r="J86" s="9" t="s">
        <v>647</v>
      </c>
      <c r="K86" s="9">
        <v>2</v>
      </c>
      <c r="L86" s="10">
        <v>375.3</v>
      </c>
      <c r="M86" s="10">
        <f t="shared" si="1"/>
        <v>450.36</v>
      </c>
      <c r="O86" s="122"/>
      <c r="P86" s="122"/>
      <c r="Q86" s="122"/>
    </row>
    <row r="87" spans="1:17" ht="48" customHeight="1" x14ac:dyDescent="0.25">
      <c r="A87" s="9">
        <v>90</v>
      </c>
      <c r="B87" s="9" t="s">
        <v>608</v>
      </c>
      <c r="C87" s="9" t="s">
        <v>608</v>
      </c>
      <c r="D87" s="9" t="s">
        <v>851</v>
      </c>
      <c r="E87" s="9" t="s">
        <v>670</v>
      </c>
      <c r="F87" s="41" t="s">
        <v>646</v>
      </c>
      <c r="G87" s="9" t="s">
        <v>852</v>
      </c>
      <c r="H87" s="9" t="s">
        <v>14</v>
      </c>
      <c r="I87" s="9"/>
      <c r="J87" s="9" t="s">
        <v>703</v>
      </c>
      <c r="K87" s="9">
        <v>1</v>
      </c>
      <c r="L87" s="10">
        <v>375.3</v>
      </c>
      <c r="M87" s="10">
        <f t="shared" si="1"/>
        <v>450.36</v>
      </c>
      <c r="O87" s="122"/>
      <c r="P87" s="122"/>
      <c r="Q87" s="122"/>
    </row>
    <row r="88" spans="1:17" ht="48" customHeight="1" x14ac:dyDescent="0.25">
      <c r="A88" s="9">
        <v>91</v>
      </c>
      <c r="B88" s="9" t="s">
        <v>608</v>
      </c>
      <c r="C88" s="9" t="s">
        <v>608</v>
      </c>
      <c r="D88" s="9" t="s">
        <v>853</v>
      </c>
      <c r="E88" s="9" t="s">
        <v>678</v>
      </c>
      <c r="F88" s="41" t="s">
        <v>646</v>
      </c>
      <c r="G88" s="9" t="s">
        <v>854</v>
      </c>
      <c r="H88" s="9" t="s">
        <v>23</v>
      </c>
      <c r="I88" s="9"/>
      <c r="J88" s="9" t="s">
        <v>647</v>
      </c>
      <c r="K88" s="9">
        <v>1</v>
      </c>
      <c r="L88" s="10">
        <v>375.3</v>
      </c>
      <c r="M88" s="10">
        <f t="shared" si="1"/>
        <v>450.36</v>
      </c>
      <c r="O88" s="122"/>
      <c r="P88" s="122"/>
      <c r="Q88" s="122"/>
    </row>
    <row r="89" spans="1:17" ht="48" customHeight="1" x14ac:dyDescent="0.25">
      <c r="A89" s="9">
        <v>92</v>
      </c>
      <c r="B89" s="9" t="s">
        <v>608</v>
      </c>
      <c r="C89" s="9" t="s">
        <v>608</v>
      </c>
      <c r="D89" s="9" t="s">
        <v>853</v>
      </c>
      <c r="E89" s="9" t="s">
        <v>816</v>
      </c>
      <c r="F89" s="41" t="s">
        <v>646</v>
      </c>
      <c r="G89" s="9" t="s">
        <v>854</v>
      </c>
      <c r="H89" s="9" t="s">
        <v>23</v>
      </c>
      <c r="I89" s="9"/>
      <c r="J89" s="9" t="s">
        <v>647</v>
      </c>
      <c r="K89" s="9">
        <v>2</v>
      </c>
      <c r="L89" s="10">
        <v>375.3</v>
      </c>
      <c r="M89" s="10">
        <f t="shared" si="1"/>
        <v>450.36</v>
      </c>
      <c r="O89" s="122"/>
      <c r="P89" s="122"/>
      <c r="Q89" s="122"/>
    </row>
    <row r="90" spans="1:17" ht="48" customHeight="1" x14ac:dyDescent="0.25">
      <c r="A90" s="9">
        <v>93</v>
      </c>
      <c r="B90" s="9" t="s">
        <v>608</v>
      </c>
      <c r="C90" s="9" t="s">
        <v>608</v>
      </c>
      <c r="D90" s="9" t="s">
        <v>855</v>
      </c>
      <c r="E90" s="9" t="s">
        <v>675</v>
      </c>
      <c r="F90" s="41" t="s">
        <v>646</v>
      </c>
      <c r="G90" s="9" t="s">
        <v>854</v>
      </c>
      <c r="H90" s="9" t="s">
        <v>14</v>
      </c>
      <c r="I90" s="9"/>
      <c r="J90" s="9" t="s">
        <v>647</v>
      </c>
      <c r="K90" s="9">
        <v>1</v>
      </c>
      <c r="L90" s="10">
        <v>375.3</v>
      </c>
      <c r="M90" s="10">
        <f t="shared" si="1"/>
        <v>450.36</v>
      </c>
      <c r="O90" s="122"/>
      <c r="P90" s="122"/>
      <c r="Q90" s="122"/>
    </row>
    <row r="91" spans="1:17" ht="48" customHeight="1" x14ac:dyDescent="0.25">
      <c r="A91" s="9">
        <v>94</v>
      </c>
      <c r="B91" s="9" t="s">
        <v>608</v>
      </c>
      <c r="C91" s="9" t="s">
        <v>608</v>
      </c>
      <c r="D91" s="9" t="s">
        <v>856</v>
      </c>
      <c r="E91" s="9" t="s">
        <v>710</v>
      </c>
      <c r="F91" s="41" t="s">
        <v>646</v>
      </c>
      <c r="G91" s="9" t="s">
        <v>857</v>
      </c>
      <c r="H91" s="9" t="s">
        <v>23</v>
      </c>
      <c r="I91" s="9"/>
      <c r="J91" s="9" t="s">
        <v>647</v>
      </c>
      <c r="K91" s="9">
        <v>1</v>
      </c>
      <c r="L91" s="10">
        <v>375.3</v>
      </c>
      <c r="M91" s="10">
        <f t="shared" si="1"/>
        <v>450.36</v>
      </c>
      <c r="O91" s="122"/>
      <c r="P91" s="122"/>
      <c r="Q91" s="122"/>
    </row>
    <row r="92" spans="1:17" ht="48" customHeight="1" x14ac:dyDescent="0.25">
      <c r="A92" s="9">
        <v>95</v>
      </c>
      <c r="B92" s="9" t="s">
        <v>608</v>
      </c>
      <c r="C92" s="9" t="s">
        <v>608</v>
      </c>
      <c r="D92" s="9" t="s">
        <v>858</v>
      </c>
      <c r="E92" s="9" t="s">
        <v>645</v>
      </c>
      <c r="F92" s="41" t="s">
        <v>646</v>
      </c>
      <c r="G92" s="9"/>
      <c r="H92" s="9" t="s">
        <v>23</v>
      </c>
      <c r="I92" s="9"/>
      <c r="J92" s="9" t="s">
        <v>647</v>
      </c>
      <c r="K92" s="9">
        <v>2</v>
      </c>
      <c r="L92" s="10">
        <v>467.1</v>
      </c>
      <c r="M92" s="10">
        <f t="shared" si="1"/>
        <v>560.52</v>
      </c>
      <c r="O92" s="122"/>
      <c r="P92" s="122"/>
      <c r="Q92" s="122"/>
    </row>
    <row r="93" spans="1:17" ht="48" customHeight="1" x14ac:dyDescent="0.25">
      <c r="A93" s="9">
        <v>96</v>
      </c>
      <c r="B93" s="9" t="s">
        <v>608</v>
      </c>
      <c r="C93" s="9" t="s">
        <v>608</v>
      </c>
      <c r="D93" s="9" t="s">
        <v>859</v>
      </c>
      <c r="E93" s="9" t="s">
        <v>681</v>
      </c>
      <c r="F93" s="41" t="s">
        <v>646</v>
      </c>
      <c r="G93" s="9" t="s">
        <v>860</v>
      </c>
      <c r="H93" s="9" t="s">
        <v>14</v>
      </c>
      <c r="I93" s="9"/>
      <c r="J93" s="9" t="s">
        <v>647</v>
      </c>
      <c r="K93" s="9">
        <v>1</v>
      </c>
      <c r="L93" s="10">
        <v>375.3</v>
      </c>
      <c r="M93" s="10">
        <f t="shared" si="1"/>
        <v>450.36</v>
      </c>
      <c r="O93" s="122"/>
      <c r="P93" s="122"/>
      <c r="Q93" s="122"/>
    </row>
    <row r="94" spans="1:17" ht="48" customHeight="1" x14ac:dyDescent="0.25">
      <c r="A94" s="9">
        <v>97</v>
      </c>
      <c r="B94" s="9" t="s">
        <v>608</v>
      </c>
      <c r="C94" s="9" t="s">
        <v>608</v>
      </c>
      <c r="D94" s="9" t="s">
        <v>861</v>
      </c>
      <c r="E94" s="9" t="s">
        <v>651</v>
      </c>
      <c r="F94" s="41" t="s">
        <v>646</v>
      </c>
      <c r="G94" s="9"/>
      <c r="H94" s="9" t="s">
        <v>23</v>
      </c>
      <c r="I94" s="9"/>
      <c r="J94" s="9" t="s">
        <v>647</v>
      </c>
      <c r="K94" s="9">
        <v>2</v>
      </c>
      <c r="L94" s="10">
        <v>467.1</v>
      </c>
      <c r="M94" s="10">
        <f t="shared" si="1"/>
        <v>560.52</v>
      </c>
      <c r="O94" s="122"/>
      <c r="P94" s="122"/>
      <c r="Q94" s="122"/>
    </row>
    <row r="95" spans="1:17" ht="48" customHeight="1" x14ac:dyDescent="0.25">
      <c r="A95" s="9">
        <v>98</v>
      </c>
      <c r="B95" s="9" t="s">
        <v>862</v>
      </c>
      <c r="C95" s="9" t="s">
        <v>862</v>
      </c>
      <c r="D95" s="9" t="s">
        <v>863</v>
      </c>
      <c r="E95" s="9" t="s">
        <v>864</v>
      </c>
      <c r="F95" s="41" t="s">
        <v>646</v>
      </c>
      <c r="G95" s="9" t="s">
        <v>865</v>
      </c>
      <c r="H95" s="9" t="s">
        <v>23</v>
      </c>
      <c r="I95" s="9"/>
      <c r="J95" s="9" t="s">
        <v>647</v>
      </c>
      <c r="K95" s="9">
        <v>1</v>
      </c>
      <c r="L95" s="10">
        <v>375.3</v>
      </c>
      <c r="M95" s="10">
        <f t="shared" si="1"/>
        <v>450.36</v>
      </c>
      <c r="O95" s="122"/>
      <c r="P95" s="122"/>
      <c r="Q95" s="122"/>
    </row>
    <row r="96" spans="1:17" ht="48" customHeight="1" x14ac:dyDescent="0.25">
      <c r="A96" s="9">
        <v>99</v>
      </c>
      <c r="B96" s="9" t="s">
        <v>866</v>
      </c>
      <c r="C96" s="9" t="s">
        <v>608</v>
      </c>
      <c r="D96" s="9" t="s">
        <v>669</v>
      </c>
      <c r="E96" s="9" t="s">
        <v>754</v>
      </c>
      <c r="F96" s="41" t="s">
        <v>771</v>
      </c>
      <c r="G96" s="9" t="s">
        <v>867</v>
      </c>
      <c r="H96" s="9" t="s">
        <v>23</v>
      </c>
      <c r="I96" s="9"/>
      <c r="J96" s="9" t="s">
        <v>656</v>
      </c>
      <c r="K96" s="9">
        <v>1</v>
      </c>
      <c r="L96" s="10">
        <v>375.3</v>
      </c>
      <c r="M96" s="10">
        <f t="shared" si="1"/>
        <v>450.36</v>
      </c>
      <c r="O96" s="122"/>
      <c r="P96" s="122"/>
      <c r="Q96" s="122"/>
    </row>
    <row r="97" spans="1:17" ht="48" customHeight="1" x14ac:dyDescent="0.25">
      <c r="A97" s="9">
        <v>100</v>
      </c>
      <c r="B97" s="9" t="s">
        <v>868</v>
      </c>
      <c r="C97" s="9" t="s">
        <v>868</v>
      </c>
      <c r="D97" s="9" t="s">
        <v>709</v>
      </c>
      <c r="E97" s="9" t="s">
        <v>710</v>
      </c>
      <c r="F97" s="41" t="s">
        <v>646</v>
      </c>
      <c r="G97" s="9" t="s">
        <v>869</v>
      </c>
      <c r="H97" s="9" t="s">
        <v>23</v>
      </c>
      <c r="I97" s="9"/>
      <c r="J97" s="9" t="s">
        <v>647</v>
      </c>
      <c r="K97" s="9">
        <v>1</v>
      </c>
      <c r="L97" s="13" t="s">
        <v>366</v>
      </c>
      <c r="M97" s="10" t="e">
        <f t="shared" si="1"/>
        <v>#VALUE!</v>
      </c>
      <c r="O97" s="122"/>
      <c r="P97" s="122"/>
      <c r="Q97" s="122"/>
    </row>
    <row r="98" spans="1:17" ht="48" customHeight="1" x14ac:dyDescent="0.25">
      <c r="A98" s="9">
        <v>101</v>
      </c>
      <c r="B98" s="9" t="s">
        <v>870</v>
      </c>
      <c r="C98" s="9" t="s">
        <v>870</v>
      </c>
      <c r="D98" s="9" t="s">
        <v>669</v>
      </c>
      <c r="E98" s="9" t="s">
        <v>670</v>
      </c>
      <c r="F98" s="41" t="s">
        <v>871</v>
      </c>
      <c r="G98" s="9" t="s">
        <v>872</v>
      </c>
      <c r="H98" s="9" t="s">
        <v>23</v>
      </c>
      <c r="I98" s="9"/>
      <c r="J98" s="9" t="s">
        <v>873</v>
      </c>
      <c r="K98" s="9">
        <v>1</v>
      </c>
      <c r="L98" s="10">
        <v>183.6</v>
      </c>
      <c r="M98" s="10">
        <f t="shared" si="1"/>
        <v>220.32</v>
      </c>
      <c r="O98" s="122"/>
      <c r="P98" s="122"/>
      <c r="Q98" s="122"/>
    </row>
    <row r="99" spans="1:17" ht="45" x14ac:dyDescent="0.25">
      <c r="A99" s="115">
        <v>102</v>
      </c>
      <c r="B99" s="115" t="s">
        <v>1624</v>
      </c>
      <c r="C99" s="115" t="s">
        <v>1623</v>
      </c>
      <c r="D99" s="115" t="s">
        <v>1627</v>
      </c>
      <c r="E99" s="115" t="s">
        <v>1622</v>
      </c>
      <c r="F99" s="41" t="s">
        <v>871</v>
      </c>
      <c r="G99" s="115" t="s">
        <v>872</v>
      </c>
      <c r="H99" s="115" t="s">
        <v>23</v>
      </c>
      <c r="I99" s="115"/>
      <c r="J99" s="115" t="s">
        <v>873</v>
      </c>
      <c r="K99" s="115">
        <v>1</v>
      </c>
      <c r="L99" s="13">
        <v>1314.9</v>
      </c>
      <c r="M99" s="10">
        <f t="shared" si="1"/>
        <v>1577.88</v>
      </c>
      <c r="O99" s="122"/>
      <c r="P99" s="122"/>
      <c r="Q99" s="122"/>
    </row>
    <row r="100" spans="1:17" ht="60" x14ac:dyDescent="0.25">
      <c r="A100" s="115">
        <v>103</v>
      </c>
      <c r="B100" s="115" t="s">
        <v>1624</v>
      </c>
      <c r="C100" s="115" t="s">
        <v>1626</v>
      </c>
      <c r="D100" s="115" t="s">
        <v>1627</v>
      </c>
      <c r="E100" s="115" t="s">
        <v>1625</v>
      </c>
      <c r="F100" s="41" t="s">
        <v>871</v>
      </c>
      <c r="G100" s="115" t="s">
        <v>872</v>
      </c>
      <c r="H100" s="115" t="s">
        <v>23</v>
      </c>
      <c r="I100" s="115"/>
      <c r="J100" s="115" t="s">
        <v>873</v>
      </c>
      <c r="K100" s="115">
        <v>1</v>
      </c>
      <c r="L100" s="10">
        <v>1314.9</v>
      </c>
      <c r="M100" s="10">
        <f t="shared" si="1"/>
        <v>1577.88</v>
      </c>
      <c r="O100" s="122"/>
      <c r="P100" s="122"/>
      <c r="Q100" s="122"/>
    </row>
    <row r="101" spans="1:17" s="1" customFormat="1" ht="33.75" customHeight="1" x14ac:dyDescent="0.25">
      <c r="A101" s="116"/>
      <c r="B101" s="142" t="s">
        <v>1629</v>
      </c>
      <c r="C101" s="142"/>
      <c r="D101" s="142"/>
      <c r="E101" s="142"/>
      <c r="F101" s="142"/>
      <c r="G101" s="142"/>
      <c r="H101" s="142"/>
      <c r="I101" s="142"/>
      <c r="J101" s="142"/>
      <c r="K101" s="142"/>
      <c r="L101" s="142"/>
      <c r="M101" s="142"/>
      <c r="N101" s="36"/>
      <c r="O101" s="11"/>
      <c r="P101" s="121"/>
      <c r="Q101" s="121"/>
    </row>
    <row r="102" spans="1:17" x14ac:dyDescent="0.25">
      <c r="O102" s="122"/>
      <c r="P102" s="122"/>
      <c r="Q102" s="122"/>
    </row>
    <row r="103" spans="1:17" x14ac:dyDescent="0.25">
      <c r="O103" s="122"/>
      <c r="P103" s="122"/>
      <c r="Q103" s="122"/>
    </row>
    <row r="104" spans="1:17" x14ac:dyDescent="0.25">
      <c r="O104" s="122"/>
      <c r="P104" s="122"/>
      <c r="Q104" s="122"/>
    </row>
    <row r="105" spans="1:17" x14ac:dyDescent="0.25">
      <c r="O105" s="122"/>
      <c r="P105" s="122"/>
      <c r="Q105" s="122"/>
    </row>
    <row r="106" spans="1:17" x14ac:dyDescent="0.25">
      <c r="O106" s="122"/>
      <c r="P106" s="122"/>
      <c r="Q106" s="122"/>
    </row>
    <row r="107" spans="1:17" x14ac:dyDescent="0.25">
      <c r="O107" s="122"/>
      <c r="P107" s="122"/>
      <c r="Q107" s="122"/>
    </row>
    <row r="108" spans="1:17" x14ac:dyDescent="0.25">
      <c r="O108" s="122"/>
      <c r="P108" s="122"/>
      <c r="Q108" s="122"/>
    </row>
    <row r="109" spans="1:17" x14ac:dyDescent="0.25">
      <c r="O109" s="122"/>
      <c r="P109" s="122"/>
      <c r="Q109" s="122"/>
    </row>
    <row r="110" spans="1:17" x14ac:dyDescent="0.25">
      <c r="O110" s="122"/>
      <c r="P110" s="122"/>
      <c r="Q110" s="122"/>
    </row>
    <row r="111" spans="1:17" x14ac:dyDescent="0.25">
      <c r="O111" s="122"/>
      <c r="P111" s="122"/>
      <c r="Q111" s="122"/>
    </row>
    <row r="112" spans="1:17" x14ac:dyDescent="0.25">
      <c r="O112" s="122"/>
      <c r="P112" s="122"/>
      <c r="Q112" s="122"/>
    </row>
    <row r="113" spans="15:17" x14ac:dyDescent="0.25">
      <c r="O113" s="122"/>
      <c r="P113" s="122"/>
      <c r="Q113" s="122"/>
    </row>
    <row r="114" spans="15:17" x14ac:dyDescent="0.25">
      <c r="O114" s="122"/>
      <c r="P114" s="122"/>
      <c r="Q114" s="122"/>
    </row>
    <row r="115" spans="15:17" x14ac:dyDescent="0.25">
      <c r="O115" s="122"/>
      <c r="P115" s="122"/>
      <c r="Q115" s="122"/>
    </row>
    <row r="116" spans="15:17" x14ac:dyDescent="0.25">
      <c r="O116" s="122"/>
      <c r="P116" s="122"/>
      <c r="Q116" s="122"/>
    </row>
    <row r="117" spans="15:17" x14ac:dyDescent="0.25">
      <c r="O117" s="122"/>
      <c r="P117" s="122"/>
      <c r="Q117" s="122"/>
    </row>
    <row r="118" spans="15:17" x14ac:dyDescent="0.25">
      <c r="O118" s="122"/>
      <c r="P118" s="122"/>
      <c r="Q118" s="122"/>
    </row>
    <row r="119" spans="15:17" x14ac:dyDescent="0.25">
      <c r="O119" s="122"/>
      <c r="P119" s="122"/>
      <c r="Q119" s="122"/>
    </row>
  </sheetData>
  <autoFilter ref="A2:M98"/>
  <mergeCells count="2">
    <mergeCell ref="A1:M1"/>
    <mergeCell ref="B101:M101"/>
  </mergeCells>
  <conditionalFormatting sqref="A17:K17 B80:L95 B79:G79 A3:M3 I79 A6:L16 A40:A98 A18:L39 A4:L4 B40:L78 M4:M95 B97:M98 B96:K96 J98:J100 F99:K100">
    <cfRule type="expression" dxfId="48" priority="9">
      <formula>ISODD($A3)=TRUE</formula>
    </cfRule>
  </conditionalFormatting>
  <conditionalFormatting sqref="J79:K79">
    <cfRule type="expression" dxfId="47" priority="8">
      <formula>ISODD($A79)=TRUE</formula>
    </cfRule>
  </conditionalFormatting>
  <conditionalFormatting sqref="L79">
    <cfRule type="expression" dxfId="46" priority="7">
      <formula>ISODD($A79)=TRUE</formula>
    </cfRule>
  </conditionalFormatting>
  <conditionalFormatting sqref="H79">
    <cfRule type="expression" dxfId="45" priority="6">
      <formula>ISODD($A79)=TRUE</formula>
    </cfRule>
  </conditionalFormatting>
  <conditionalFormatting sqref="A5:C5 E5:L5">
    <cfRule type="expression" dxfId="44" priority="5">
      <formula>ISODD($A5)=TRUE</formula>
    </cfRule>
  </conditionalFormatting>
  <conditionalFormatting sqref="L96:M96">
    <cfRule type="expression" dxfId="43" priority="4">
      <formula>ISODD($A96)=TRUE</formula>
    </cfRule>
  </conditionalFormatting>
  <conditionalFormatting sqref="A99:E100 L99:M100">
    <cfRule type="expression" dxfId="42" priority="3">
      <formula>ISODD($A99)=TRUE</formula>
    </cfRule>
  </conditionalFormatting>
  <conditionalFormatting sqref="D5">
    <cfRule type="expression" dxfId="41" priority="1">
      <formula>ISODD($A5)=TRUE</formula>
    </cfRule>
  </conditionalFormatting>
  <pageMargins left="0.39370078740157483" right="0.19685039370078741" top="0.39370078740157483" bottom="0.39370078740157483" header="0" footer="0"/>
  <pageSetup paperSize="9" scale="94" fitToHeight="0" orientation="landscape" r:id="rId1"/>
  <headerFooter>
    <oddFooter>&amp;LForm No: KYS-FR-88        &amp;RRev.No./Tar:00/24.05.2021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theme="3" tint="-0.249977111117893"/>
    <pageSetUpPr fitToPage="1"/>
  </sheetPr>
  <dimension ref="A1:Q55"/>
  <sheetViews>
    <sheetView topLeftCell="A10" zoomScale="85" zoomScaleNormal="85" workbookViewId="0">
      <selection activeCell="F3" sqref="F3"/>
    </sheetView>
  </sheetViews>
  <sheetFormatPr defaultRowHeight="15" x14ac:dyDescent="0.25"/>
  <cols>
    <col min="1" max="1" width="4.7109375" style="16" customWidth="1"/>
    <col min="2" max="2" width="16.7109375" style="16" customWidth="1"/>
    <col min="3" max="3" width="15.42578125" style="11" customWidth="1"/>
    <col min="4" max="4" width="33.42578125" style="11" customWidth="1"/>
    <col min="5" max="5" width="20.5703125" style="16" customWidth="1"/>
    <col min="6" max="6" width="12.7109375" style="16" customWidth="1"/>
    <col min="7" max="7" width="8.28515625" style="16" hidden="1" customWidth="1"/>
    <col min="8" max="8" width="8.7109375" style="17" customWidth="1"/>
    <col min="9" max="9" width="9.7109375" style="16" hidden="1" customWidth="1"/>
    <col min="10" max="10" width="8.5703125" style="11" customWidth="1"/>
    <col min="11" max="11" width="4.7109375" style="11" customWidth="1"/>
    <col min="12" max="12" width="8.85546875" style="20" customWidth="1"/>
    <col min="13" max="13" width="8.85546875" style="21" customWidth="1"/>
    <col min="14" max="16384" width="9.140625" style="11"/>
  </cols>
  <sheetData>
    <row r="1" spans="1:17" s="1" customFormat="1" ht="20.25" x14ac:dyDescent="0.25">
      <c r="A1" s="138" t="s">
        <v>874</v>
      </c>
      <c r="B1" s="139"/>
      <c r="C1" s="139"/>
      <c r="D1" s="139"/>
      <c r="E1" s="139"/>
      <c r="F1" s="139"/>
      <c r="G1" s="139"/>
      <c r="H1" s="139"/>
      <c r="I1" s="139"/>
      <c r="J1" s="139"/>
      <c r="K1" s="139"/>
      <c r="L1" s="139"/>
      <c r="M1" s="139"/>
    </row>
    <row r="2" spans="1:17" s="1" customFormat="1" ht="48" customHeight="1" x14ac:dyDescent="0.2">
      <c r="A2" s="46" t="s">
        <v>1</v>
      </c>
      <c r="B2" s="46" t="s">
        <v>2</v>
      </c>
      <c r="C2" s="46" t="s">
        <v>3</v>
      </c>
      <c r="D2" s="47" t="s">
        <v>875</v>
      </c>
      <c r="E2" s="48" t="s">
        <v>5</v>
      </c>
      <c r="F2" s="46" t="s">
        <v>85</v>
      </c>
      <c r="G2" s="46" t="s">
        <v>86</v>
      </c>
      <c r="H2" s="49" t="s">
        <v>876</v>
      </c>
      <c r="I2" s="50" t="s">
        <v>87</v>
      </c>
      <c r="J2" s="51" t="s">
        <v>7</v>
      </c>
      <c r="K2" s="49" t="s">
        <v>8</v>
      </c>
      <c r="L2" s="52" t="s">
        <v>9</v>
      </c>
      <c r="M2" s="53" t="s">
        <v>10</v>
      </c>
    </row>
    <row r="3" spans="1:17" ht="60" customHeight="1" x14ac:dyDescent="0.25">
      <c r="A3" s="9">
        <v>1</v>
      </c>
      <c r="B3" s="9" t="s">
        <v>682</v>
      </c>
      <c r="C3" s="9" t="s">
        <v>877</v>
      </c>
      <c r="D3" s="144" t="s">
        <v>878</v>
      </c>
      <c r="E3" s="9" t="s">
        <v>879</v>
      </c>
      <c r="F3" s="41" t="s">
        <v>1661</v>
      </c>
      <c r="G3" s="9" t="s">
        <v>881</v>
      </c>
      <c r="H3" s="9" t="s">
        <v>23</v>
      </c>
      <c r="I3" s="9" t="s">
        <v>23</v>
      </c>
      <c r="J3" s="8" t="s">
        <v>882</v>
      </c>
      <c r="K3" s="8">
        <v>2</v>
      </c>
      <c r="L3" s="10">
        <v>2660</v>
      </c>
      <c r="M3" s="10">
        <f t="shared" ref="M3:M12" si="0">L3*1.2</f>
        <v>3192</v>
      </c>
    </row>
    <row r="4" spans="1:17" ht="60" x14ac:dyDescent="0.25">
      <c r="A4" s="9">
        <v>2</v>
      </c>
      <c r="B4" s="9" t="s">
        <v>682</v>
      </c>
      <c r="C4" s="9" t="s">
        <v>883</v>
      </c>
      <c r="D4" s="145"/>
      <c r="E4" s="9" t="s">
        <v>884</v>
      </c>
      <c r="F4" s="9"/>
      <c r="G4" s="9" t="s">
        <v>881</v>
      </c>
      <c r="H4" s="9" t="s">
        <v>23</v>
      </c>
      <c r="I4" s="9" t="s">
        <v>23</v>
      </c>
      <c r="J4" s="8" t="s">
        <v>882</v>
      </c>
      <c r="K4" s="8">
        <v>2</v>
      </c>
      <c r="L4" s="10">
        <v>2660</v>
      </c>
      <c r="M4" s="10">
        <f t="shared" si="0"/>
        <v>3192</v>
      </c>
    </row>
    <row r="5" spans="1:17" ht="30" x14ac:dyDescent="0.25">
      <c r="A5" s="9">
        <v>3</v>
      </c>
      <c r="B5" s="9" t="s">
        <v>682</v>
      </c>
      <c r="C5" s="9" t="s">
        <v>885</v>
      </c>
      <c r="D5" s="145"/>
      <c r="E5" s="9" t="s">
        <v>886</v>
      </c>
      <c r="F5" s="9"/>
      <c r="G5" s="9" t="s">
        <v>887</v>
      </c>
      <c r="H5" s="9" t="s">
        <v>23</v>
      </c>
      <c r="I5" s="9" t="s">
        <v>23</v>
      </c>
      <c r="J5" s="8" t="s">
        <v>888</v>
      </c>
      <c r="K5" s="8">
        <v>2</v>
      </c>
      <c r="L5" s="10">
        <v>2660</v>
      </c>
      <c r="M5" s="10">
        <f t="shared" si="0"/>
        <v>3192</v>
      </c>
    </row>
    <row r="6" spans="1:17" ht="30" x14ac:dyDescent="0.25">
      <c r="A6" s="9">
        <v>4</v>
      </c>
      <c r="B6" s="9" t="s">
        <v>682</v>
      </c>
      <c r="C6" s="9" t="s">
        <v>889</v>
      </c>
      <c r="D6" s="146"/>
      <c r="E6" s="9" t="s">
        <v>890</v>
      </c>
      <c r="F6" s="9"/>
      <c r="G6" s="9"/>
      <c r="H6" s="9" t="s">
        <v>23</v>
      </c>
      <c r="I6" s="9"/>
      <c r="J6" s="9" t="s">
        <v>888</v>
      </c>
      <c r="K6" s="9">
        <v>2</v>
      </c>
      <c r="L6" s="10">
        <v>2660</v>
      </c>
      <c r="M6" s="10">
        <f t="shared" si="0"/>
        <v>3192</v>
      </c>
    </row>
    <row r="7" spans="1:17" ht="105" customHeight="1" x14ac:dyDescent="0.25">
      <c r="A7" s="9">
        <v>5</v>
      </c>
      <c r="B7" s="9"/>
      <c r="C7" s="9" t="s">
        <v>891</v>
      </c>
      <c r="D7" s="9" t="s">
        <v>892</v>
      </c>
      <c r="E7" s="9" t="s">
        <v>893</v>
      </c>
      <c r="F7" s="9" t="s">
        <v>880</v>
      </c>
      <c r="G7" s="9" t="s">
        <v>894</v>
      </c>
      <c r="H7" s="9" t="s">
        <v>23</v>
      </c>
      <c r="I7" s="9" t="s">
        <v>23</v>
      </c>
      <c r="J7" s="8" t="s">
        <v>888</v>
      </c>
      <c r="K7" s="8">
        <v>3</v>
      </c>
      <c r="L7" s="10">
        <v>5650</v>
      </c>
      <c r="M7" s="10">
        <f t="shared" si="0"/>
        <v>6780</v>
      </c>
    </row>
    <row r="8" spans="1:17" ht="45" x14ac:dyDescent="0.25">
      <c r="A8" s="9">
        <v>6</v>
      </c>
      <c r="B8" s="9"/>
      <c r="C8" s="9" t="s">
        <v>404</v>
      </c>
      <c r="D8" s="9" t="s">
        <v>895</v>
      </c>
      <c r="E8" s="9" t="s">
        <v>896</v>
      </c>
      <c r="F8" s="9" t="s">
        <v>897</v>
      </c>
      <c r="G8" s="9" t="s">
        <v>898</v>
      </c>
      <c r="H8" s="9" t="s">
        <v>14</v>
      </c>
      <c r="I8" s="9" t="s">
        <v>94</v>
      </c>
      <c r="J8" s="8" t="s">
        <v>899</v>
      </c>
      <c r="K8" s="8">
        <v>1</v>
      </c>
      <c r="L8" s="10">
        <v>1193.4000000000001</v>
      </c>
      <c r="M8" s="10">
        <f t="shared" si="0"/>
        <v>1432.0800000000002</v>
      </c>
    </row>
    <row r="9" spans="1:17" ht="94.5" customHeight="1" x14ac:dyDescent="0.25">
      <c r="A9" s="9">
        <v>7</v>
      </c>
      <c r="B9" s="9" t="s">
        <v>900</v>
      </c>
      <c r="C9" s="9" t="s">
        <v>901</v>
      </c>
      <c r="D9" s="54" t="s">
        <v>902</v>
      </c>
      <c r="E9" s="9" t="s">
        <v>903</v>
      </c>
      <c r="F9" s="9" t="s">
        <v>880</v>
      </c>
      <c r="G9" s="9" t="s">
        <v>904</v>
      </c>
      <c r="H9" s="9" t="s">
        <v>23</v>
      </c>
      <c r="I9" s="9" t="s">
        <v>23</v>
      </c>
      <c r="J9" s="8" t="s">
        <v>888</v>
      </c>
      <c r="K9" s="8">
        <v>3</v>
      </c>
      <c r="L9" s="10">
        <v>5850</v>
      </c>
      <c r="M9" s="10">
        <f t="shared" si="0"/>
        <v>7020</v>
      </c>
    </row>
    <row r="10" spans="1:17" ht="61.5" customHeight="1" x14ac:dyDescent="0.25">
      <c r="A10" s="9">
        <v>8</v>
      </c>
      <c r="B10" s="9"/>
      <c r="C10" s="9" t="s">
        <v>905</v>
      </c>
      <c r="D10" s="54" t="s">
        <v>906</v>
      </c>
      <c r="E10" s="54" t="s">
        <v>907</v>
      </c>
      <c r="F10" s="9" t="s">
        <v>880</v>
      </c>
      <c r="G10" s="9" t="s">
        <v>908</v>
      </c>
      <c r="H10" s="9" t="s">
        <v>23</v>
      </c>
      <c r="I10" s="9" t="s">
        <v>23</v>
      </c>
      <c r="J10" s="8" t="s">
        <v>888</v>
      </c>
      <c r="K10" s="8">
        <v>3</v>
      </c>
      <c r="L10" s="10">
        <v>8200</v>
      </c>
      <c r="M10" s="10">
        <f t="shared" si="0"/>
        <v>9840</v>
      </c>
    </row>
    <row r="11" spans="1:17" ht="44.25" customHeight="1" x14ac:dyDescent="0.25">
      <c r="A11" s="9">
        <v>9</v>
      </c>
      <c r="B11" s="9" t="s">
        <v>909</v>
      </c>
      <c r="C11" s="9"/>
      <c r="D11" s="54"/>
      <c r="E11" s="55" t="s">
        <v>910</v>
      </c>
      <c r="F11" s="56" t="s">
        <v>911</v>
      </c>
      <c r="G11" s="9" t="s">
        <v>904</v>
      </c>
      <c r="H11" s="9" t="s">
        <v>23</v>
      </c>
      <c r="I11" s="9" t="s">
        <v>23</v>
      </c>
      <c r="J11" s="8" t="s">
        <v>888</v>
      </c>
      <c r="K11" s="8">
        <v>3</v>
      </c>
      <c r="L11" s="10">
        <v>3078</v>
      </c>
      <c r="M11" s="10">
        <f t="shared" si="0"/>
        <v>3693.6</v>
      </c>
    </row>
    <row r="12" spans="1:17" ht="60" x14ac:dyDescent="0.25">
      <c r="A12" s="9">
        <v>10</v>
      </c>
      <c r="C12" s="9" t="s">
        <v>912</v>
      </c>
      <c r="D12" s="9" t="s">
        <v>913</v>
      </c>
      <c r="E12" s="9" t="s">
        <v>914</v>
      </c>
      <c r="F12" s="9" t="s">
        <v>915</v>
      </c>
      <c r="G12" s="9" t="s">
        <v>887</v>
      </c>
      <c r="H12" s="9" t="s">
        <v>23</v>
      </c>
      <c r="I12" s="9" t="s">
        <v>23</v>
      </c>
      <c r="J12" s="9" t="s">
        <v>888</v>
      </c>
      <c r="K12" s="9">
        <v>3</v>
      </c>
      <c r="L12" s="10">
        <v>810</v>
      </c>
      <c r="M12" s="10">
        <f t="shared" si="0"/>
        <v>972</v>
      </c>
    </row>
    <row r="13" spans="1:17" ht="153" x14ac:dyDescent="0.25">
      <c r="A13" s="9">
        <v>11</v>
      </c>
      <c r="B13" s="55" t="s">
        <v>916</v>
      </c>
      <c r="C13" s="55" t="s">
        <v>917</v>
      </c>
      <c r="D13" s="57" t="s">
        <v>918</v>
      </c>
      <c r="E13" s="55" t="s">
        <v>910</v>
      </c>
      <c r="F13" s="55" t="s">
        <v>915</v>
      </c>
      <c r="G13" s="9" t="s">
        <v>887</v>
      </c>
      <c r="H13" s="55" t="s">
        <v>23</v>
      </c>
      <c r="I13" s="9" t="s">
        <v>23</v>
      </c>
      <c r="J13" s="58" t="s">
        <v>888</v>
      </c>
      <c r="K13" s="58">
        <v>3</v>
      </c>
      <c r="L13" s="10">
        <v>3250</v>
      </c>
      <c r="M13" s="10">
        <f>L13*1.2</f>
        <v>3900</v>
      </c>
    </row>
    <row r="15" spans="1:17" s="1" customFormat="1" ht="33.75" customHeight="1" x14ac:dyDescent="0.25">
      <c r="A15" s="116"/>
      <c r="B15" s="142" t="s">
        <v>1629</v>
      </c>
      <c r="C15" s="142"/>
      <c r="D15" s="142"/>
      <c r="E15" s="142"/>
      <c r="F15" s="142"/>
      <c r="G15" s="142"/>
      <c r="H15" s="142"/>
      <c r="I15" s="142"/>
      <c r="J15" s="142"/>
      <c r="K15" s="142"/>
      <c r="L15" s="142"/>
      <c r="M15" s="142"/>
      <c r="N15" s="36"/>
      <c r="O15" s="11"/>
      <c r="P15" s="121"/>
      <c r="Q15" s="121"/>
    </row>
    <row r="17" spans="2:12" ht="27" customHeight="1" x14ac:dyDescent="0.25">
      <c r="B17" s="147" t="s">
        <v>919</v>
      </c>
      <c r="C17" s="147"/>
      <c r="D17" s="147"/>
      <c r="E17" s="147"/>
      <c r="F17" s="147"/>
      <c r="G17" s="147"/>
      <c r="H17" s="147"/>
      <c r="I17" s="147"/>
      <c r="J17" s="147"/>
      <c r="K17" s="147"/>
      <c r="L17" s="147"/>
    </row>
    <row r="18" spans="2:12" ht="27" customHeight="1" x14ac:dyDescent="0.25">
      <c r="B18" s="147"/>
      <c r="C18" s="147"/>
      <c r="D18" s="147"/>
      <c r="E18" s="147"/>
      <c r="F18" s="147"/>
      <c r="G18" s="147"/>
      <c r="H18" s="147"/>
      <c r="I18" s="147"/>
      <c r="J18" s="147"/>
      <c r="K18" s="147"/>
      <c r="L18" s="147"/>
    </row>
    <row r="19" spans="2:12" ht="27" customHeight="1" x14ac:dyDescent="0.25">
      <c r="B19" s="147" t="s">
        <v>920</v>
      </c>
      <c r="C19" s="147"/>
      <c r="D19" s="147"/>
      <c r="E19" s="147"/>
      <c r="F19" s="147"/>
      <c r="G19" s="147"/>
      <c r="H19" s="147"/>
      <c r="I19" s="147"/>
      <c r="J19" s="147"/>
      <c r="K19" s="147"/>
      <c r="L19" s="147"/>
    </row>
    <row r="20" spans="2:12" ht="27" customHeight="1" x14ac:dyDescent="0.25">
      <c r="B20" s="147"/>
      <c r="C20" s="147"/>
      <c r="D20" s="147"/>
      <c r="E20" s="147"/>
      <c r="F20" s="147"/>
      <c r="G20" s="147"/>
      <c r="H20" s="147"/>
      <c r="I20" s="147"/>
      <c r="J20" s="147"/>
      <c r="K20" s="147"/>
      <c r="L20" s="147"/>
    </row>
    <row r="49" spans="6:6" x14ac:dyDescent="0.25">
      <c r="F49" s="59"/>
    </row>
    <row r="50" spans="6:6" x14ac:dyDescent="0.25">
      <c r="F50" s="59"/>
    </row>
    <row r="51" spans="6:6" x14ac:dyDescent="0.25">
      <c r="F51" s="59"/>
    </row>
    <row r="52" spans="6:6" x14ac:dyDescent="0.25">
      <c r="F52" s="59"/>
    </row>
    <row r="53" spans="6:6" x14ac:dyDescent="0.25">
      <c r="F53" s="59"/>
    </row>
    <row r="54" spans="6:6" x14ac:dyDescent="0.25">
      <c r="F54" s="59"/>
    </row>
    <row r="55" spans="6:6" x14ac:dyDescent="0.25">
      <c r="F55" s="59"/>
    </row>
  </sheetData>
  <autoFilter ref="A2:M2"/>
  <mergeCells count="5">
    <mergeCell ref="A1:M1"/>
    <mergeCell ref="D3:D6"/>
    <mergeCell ref="B17:L18"/>
    <mergeCell ref="B19:L20"/>
    <mergeCell ref="B15:M15"/>
  </mergeCells>
  <conditionalFormatting sqref="A4:C5 A3:L3 E4:L5 B7:L10 A7:A13">
    <cfRule type="expression" dxfId="40" priority="13">
      <formula>ISODD($A3)=TRUE</formula>
    </cfRule>
  </conditionalFormatting>
  <conditionalFormatting sqref="C11:D11 F11:L11">
    <cfRule type="expression" dxfId="39" priority="12">
      <formula>ISODD($A11)=TRUE</formula>
    </cfRule>
  </conditionalFormatting>
  <conditionalFormatting sqref="B11">
    <cfRule type="expression" dxfId="38" priority="11">
      <formula>ISODD($A11)=TRUE</formula>
    </cfRule>
  </conditionalFormatting>
  <conditionalFormatting sqref="E11">
    <cfRule type="expression" dxfId="37" priority="8">
      <formula>ISODD($A11)=TRUE</formula>
    </cfRule>
  </conditionalFormatting>
  <conditionalFormatting sqref="A6:C6 E6:K6">
    <cfRule type="expression" dxfId="36" priority="10">
      <formula>ISODD($A6)=TRUE</formula>
    </cfRule>
  </conditionalFormatting>
  <conditionalFormatting sqref="L6">
    <cfRule type="expression" dxfId="35" priority="9">
      <formula>ISODD($A6)=TRUE</formula>
    </cfRule>
  </conditionalFormatting>
  <conditionalFormatting sqref="F12">
    <cfRule type="expression" dxfId="34" priority="1">
      <formula>ISODD($A12)=TRUE</formula>
    </cfRule>
  </conditionalFormatting>
  <conditionalFormatting sqref="F13">
    <cfRule type="expression" dxfId="33" priority="5">
      <formula>ISODD($A13)=TRUE</formula>
    </cfRule>
  </conditionalFormatting>
  <conditionalFormatting sqref="B13">
    <cfRule type="expression" dxfId="32" priority="6">
      <formula>ISODD($A13)=TRUE</formula>
    </cfRule>
  </conditionalFormatting>
  <conditionalFormatting sqref="L12:L13">
    <cfRule type="expression" dxfId="31" priority="3">
      <formula>ISODD($A12)=TRUE</formula>
    </cfRule>
  </conditionalFormatting>
  <conditionalFormatting sqref="C13:E13 G13:K13">
    <cfRule type="expression" dxfId="30" priority="7">
      <formula>ISODD($A13)=TRUE</formula>
    </cfRule>
  </conditionalFormatting>
  <conditionalFormatting sqref="C12:E12 G12:K12">
    <cfRule type="expression" dxfId="29" priority="4">
      <formula>ISODD($A12)=TRUE</formula>
    </cfRule>
  </conditionalFormatting>
  <conditionalFormatting sqref="M3:M13">
    <cfRule type="expression" dxfId="28" priority="2">
      <formula>ISODD($A3)=TRUE</formula>
    </cfRule>
  </conditionalFormatting>
  <pageMargins left="0.39370078740157483" right="0.19685039370078741" top="0.39370078740157483" bottom="0.39370078740157483" header="0" footer="0"/>
  <pageSetup paperSize="9" scale="99" fitToHeight="0" orientation="landscape" r:id="rId1"/>
  <headerFooter>
    <oddFooter>&amp;LForm No: KYS-FR-88        &amp;RRev.No./Tar:00/24.05.2021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rgb="FF00B050"/>
    <pageSetUpPr fitToPage="1"/>
  </sheetPr>
  <dimension ref="A1:Q55"/>
  <sheetViews>
    <sheetView tabSelected="1" zoomScale="85" zoomScaleNormal="85" workbookViewId="0">
      <selection activeCell="O10" sqref="O10"/>
    </sheetView>
  </sheetViews>
  <sheetFormatPr defaultRowHeight="15" x14ac:dyDescent="0.25"/>
  <cols>
    <col min="1" max="1" width="4.7109375" style="16" customWidth="1"/>
    <col min="2" max="2" width="20.7109375" style="16" customWidth="1"/>
    <col min="3" max="3" width="35.7109375" style="11" customWidth="1"/>
    <col min="4" max="4" width="20.7109375" style="11" customWidth="1"/>
    <col min="5" max="5" width="16.7109375" style="16" customWidth="1"/>
    <col min="6" max="6" width="11.7109375" style="16" customWidth="1"/>
    <col min="7" max="7" width="17.5703125" style="16" hidden="1" customWidth="1"/>
    <col min="8" max="8" width="7.7109375" style="17" customWidth="1"/>
    <col min="9" max="9" width="16" style="16" hidden="1" customWidth="1"/>
    <col min="10" max="10" width="5.42578125" style="11" customWidth="1"/>
    <col min="11" max="11" width="4.7109375" style="11" customWidth="1"/>
    <col min="12" max="12" width="10.7109375" style="11" customWidth="1"/>
    <col min="13" max="13" width="10.42578125" style="21" customWidth="1"/>
    <col min="14" max="14" width="9.140625" style="42"/>
    <col min="15" max="16384" width="9.140625" style="11"/>
  </cols>
  <sheetData>
    <row r="1" spans="1:17" s="1" customFormat="1" ht="31.5" customHeight="1" x14ac:dyDescent="0.25">
      <c r="A1" s="138" t="s">
        <v>921</v>
      </c>
      <c r="B1" s="139"/>
      <c r="C1" s="139"/>
      <c r="D1" s="139"/>
      <c r="E1" s="139"/>
      <c r="F1" s="139"/>
      <c r="G1" s="139"/>
      <c r="H1" s="139"/>
      <c r="I1" s="139"/>
      <c r="J1" s="139"/>
      <c r="K1" s="139"/>
      <c r="L1" s="139"/>
      <c r="M1" s="139"/>
      <c r="N1" s="40"/>
    </row>
    <row r="2" spans="1:17" s="1" customFormat="1" ht="57" x14ac:dyDescent="0.25">
      <c r="A2" s="2" t="s">
        <v>1</v>
      </c>
      <c r="B2" s="2" t="s">
        <v>2</v>
      </c>
      <c r="C2" s="2" t="s">
        <v>3</v>
      </c>
      <c r="D2" s="2" t="s">
        <v>4</v>
      </c>
      <c r="E2" s="2" t="s">
        <v>5</v>
      </c>
      <c r="F2" s="2" t="s">
        <v>85</v>
      </c>
      <c r="G2" s="2" t="s">
        <v>86</v>
      </c>
      <c r="H2" s="2" t="s">
        <v>6</v>
      </c>
      <c r="I2" s="22" t="s">
        <v>87</v>
      </c>
      <c r="J2" s="60" t="s">
        <v>7</v>
      </c>
      <c r="K2" s="5" t="s">
        <v>642</v>
      </c>
      <c r="L2" s="61" t="s">
        <v>9</v>
      </c>
      <c r="M2" s="7" t="s">
        <v>10</v>
      </c>
      <c r="N2" s="40"/>
    </row>
    <row r="3" spans="1:17" ht="60" x14ac:dyDescent="0.25">
      <c r="A3" s="9">
        <v>1</v>
      </c>
      <c r="B3" s="9" t="s">
        <v>922</v>
      </c>
      <c r="C3" s="9" t="s">
        <v>923</v>
      </c>
      <c r="D3" s="9" t="s">
        <v>924</v>
      </c>
      <c r="E3" s="9" t="s">
        <v>925</v>
      </c>
      <c r="F3" s="9" t="s">
        <v>926</v>
      </c>
      <c r="G3" s="9"/>
      <c r="H3" s="9" t="s">
        <v>14</v>
      </c>
      <c r="I3" s="9" t="s">
        <v>927</v>
      </c>
      <c r="J3" s="9">
        <v>6000</v>
      </c>
      <c r="K3" s="9">
        <v>4</v>
      </c>
      <c r="L3" s="124">
        <v>3537</v>
      </c>
      <c r="M3" s="124">
        <f>L3*1.2</f>
        <v>4244.3999999999996</v>
      </c>
    </row>
    <row r="4" spans="1:17" ht="30" x14ac:dyDescent="0.25">
      <c r="A4" s="9">
        <v>2</v>
      </c>
      <c r="B4" s="9" t="s">
        <v>928</v>
      </c>
      <c r="C4" s="9" t="s">
        <v>923</v>
      </c>
      <c r="D4" s="9" t="s">
        <v>929</v>
      </c>
      <c r="E4" s="9" t="s">
        <v>930</v>
      </c>
      <c r="F4" s="9" t="s">
        <v>931</v>
      </c>
      <c r="G4" s="9"/>
      <c r="H4" s="9" t="s">
        <v>23</v>
      </c>
      <c r="I4" s="9" t="s">
        <v>927</v>
      </c>
      <c r="J4" s="9">
        <v>750</v>
      </c>
      <c r="K4" s="9">
        <v>4</v>
      </c>
      <c r="L4" s="124">
        <v>3345.3</v>
      </c>
      <c r="M4" s="124">
        <f t="shared" ref="M4:M10" si="0">L4*1.2</f>
        <v>4014.36</v>
      </c>
    </row>
    <row r="5" spans="1:17" ht="30" x14ac:dyDescent="0.25">
      <c r="A5" s="9">
        <v>3</v>
      </c>
      <c r="B5" s="9" t="s">
        <v>932</v>
      </c>
      <c r="C5" s="9" t="s">
        <v>923</v>
      </c>
      <c r="D5" s="9" t="s">
        <v>933</v>
      </c>
      <c r="E5" s="9" t="s">
        <v>930</v>
      </c>
      <c r="F5" s="9" t="s">
        <v>934</v>
      </c>
      <c r="G5" s="9"/>
      <c r="H5" s="117" t="s">
        <v>23</v>
      </c>
      <c r="I5" s="9" t="s">
        <v>927</v>
      </c>
      <c r="J5" s="9">
        <v>750</v>
      </c>
      <c r="K5" s="9">
        <v>4</v>
      </c>
      <c r="L5" s="124">
        <v>3537</v>
      </c>
      <c r="M5" s="124">
        <f t="shared" si="0"/>
        <v>4244.3999999999996</v>
      </c>
    </row>
    <row r="6" spans="1:17" ht="30" x14ac:dyDescent="0.25">
      <c r="A6" s="9">
        <v>4</v>
      </c>
      <c r="B6" s="9" t="s">
        <v>909</v>
      </c>
      <c r="C6" s="9" t="s">
        <v>909</v>
      </c>
      <c r="D6" s="9" t="s">
        <v>935</v>
      </c>
      <c r="E6" s="9" t="s">
        <v>930</v>
      </c>
      <c r="F6" s="9" t="s">
        <v>934</v>
      </c>
      <c r="G6" s="9"/>
      <c r="H6" s="117" t="s">
        <v>23</v>
      </c>
      <c r="I6" s="9" t="s">
        <v>927</v>
      </c>
      <c r="J6" s="9">
        <v>750</v>
      </c>
      <c r="K6" s="9">
        <v>4</v>
      </c>
      <c r="L6" s="124">
        <v>2305.8000000000002</v>
      </c>
      <c r="M6" s="124">
        <f t="shared" si="0"/>
        <v>2766.96</v>
      </c>
    </row>
    <row r="7" spans="1:17" x14ac:dyDescent="0.25">
      <c r="A7" s="9">
        <v>5</v>
      </c>
      <c r="B7" s="9" t="s">
        <v>922</v>
      </c>
      <c r="C7" s="9" t="s">
        <v>923</v>
      </c>
      <c r="D7" s="9" t="s">
        <v>924</v>
      </c>
      <c r="E7" s="9" t="s">
        <v>936</v>
      </c>
      <c r="F7" s="9" t="s">
        <v>926</v>
      </c>
      <c r="G7" s="9"/>
      <c r="H7" s="9" t="s">
        <v>14</v>
      </c>
      <c r="I7" s="9" t="s">
        <v>927</v>
      </c>
      <c r="J7" s="9">
        <v>750</v>
      </c>
      <c r="K7" s="9">
        <v>4</v>
      </c>
      <c r="L7" s="124">
        <v>1768.5</v>
      </c>
      <c r="M7" s="124">
        <f t="shared" si="0"/>
        <v>2122.1999999999998</v>
      </c>
    </row>
    <row r="8" spans="1:17" ht="45" x14ac:dyDescent="0.25">
      <c r="A8" s="9">
        <v>6</v>
      </c>
      <c r="B8" s="9" t="s">
        <v>922</v>
      </c>
      <c r="C8" s="9" t="s">
        <v>923</v>
      </c>
      <c r="D8" s="9" t="s">
        <v>924</v>
      </c>
      <c r="E8" s="9" t="s">
        <v>937</v>
      </c>
      <c r="F8" s="9" t="s">
        <v>926</v>
      </c>
      <c r="G8" s="9"/>
      <c r="H8" s="117" t="s">
        <v>23</v>
      </c>
      <c r="I8" s="9" t="s">
        <v>927</v>
      </c>
      <c r="J8" s="9">
        <v>50</v>
      </c>
      <c r="K8" s="9">
        <v>4</v>
      </c>
      <c r="L8" s="124">
        <v>1768.5</v>
      </c>
      <c r="M8" s="124">
        <f t="shared" si="0"/>
        <v>2122.1999999999998</v>
      </c>
    </row>
    <row r="9" spans="1:17" x14ac:dyDescent="0.25">
      <c r="A9" s="9">
        <v>7</v>
      </c>
      <c r="B9" s="9" t="s">
        <v>938</v>
      </c>
      <c r="C9" s="9" t="s">
        <v>923</v>
      </c>
      <c r="D9" s="9" t="s">
        <v>924</v>
      </c>
      <c r="E9" s="9" t="s">
        <v>939</v>
      </c>
      <c r="F9" s="9" t="s">
        <v>940</v>
      </c>
      <c r="G9" s="9"/>
      <c r="H9" s="117" t="s">
        <v>23</v>
      </c>
      <c r="I9" s="9" t="s">
        <v>927</v>
      </c>
      <c r="J9" s="9">
        <v>250</v>
      </c>
      <c r="K9" s="9">
        <v>4</v>
      </c>
      <c r="L9" s="124">
        <v>1768.5</v>
      </c>
      <c r="M9" s="124">
        <f t="shared" si="0"/>
        <v>2122.1999999999998</v>
      </c>
    </row>
    <row r="10" spans="1:17" ht="60" x14ac:dyDescent="0.25">
      <c r="A10" s="9">
        <v>8</v>
      </c>
      <c r="B10" s="9" t="s">
        <v>941</v>
      </c>
      <c r="C10" s="9" t="s">
        <v>923</v>
      </c>
      <c r="D10" s="9" t="s">
        <v>942</v>
      </c>
      <c r="E10" s="9" t="s">
        <v>943</v>
      </c>
      <c r="F10" s="9" t="s">
        <v>940</v>
      </c>
      <c r="G10" s="9"/>
      <c r="H10" s="117" t="s">
        <v>23</v>
      </c>
      <c r="I10" s="9" t="s">
        <v>927</v>
      </c>
      <c r="J10" s="9">
        <v>500</v>
      </c>
      <c r="K10" s="9">
        <v>4</v>
      </c>
      <c r="L10" s="124">
        <v>1768.5</v>
      </c>
      <c r="M10" s="124">
        <f t="shared" si="0"/>
        <v>2122.1999999999998</v>
      </c>
    </row>
    <row r="12" spans="1:17" s="1" customFormat="1" ht="33.75" customHeight="1" x14ac:dyDescent="0.25">
      <c r="A12" s="116"/>
      <c r="B12" s="142" t="s">
        <v>1629</v>
      </c>
      <c r="C12" s="142"/>
      <c r="D12" s="142"/>
      <c r="E12" s="142"/>
      <c r="F12" s="142"/>
      <c r="G12" s="142"/>
      <c r="H12" s="142"/>
      <c r="I12" s="142"/>
      <c r="J12" s="142"/>
      <c r="K12" s="142"/>
      <c r="L12" s="142"/>
      <c r="M12" s="142"/>
      <c r="N12" s="36"/>
      <c r="O12" s="11"/>
      <c r="P12" s="121"/>
      <c r="Q12" s="121"/>
    </row>
    <row r="13" spans="1:17" s="1" customFormat="1" ht="150" customHeight="1" x14ac:dyDescent="0.25">
      <c r="A13" s="155"/>
      <c r="B13" s="155"/>
      <c r="C13" s="155"/>
      <c r="D13" s="155"/>
      <c r="E13" s="155"/>
      <c r="F13" s="155"/>
      <c r="G13" s="155"/>
      <c r="H13" s="155"/>
      <c r="I13" s="155"/>
      <c r="J13" s="155"/>
      <c r="K13" s="155"/>
      <c r="L13" s="155"/>
      <c r="M13" s="155"/>
      <c r="N13" s="40"/>
    </row>
    <row r="14" spans="1:17" ht="23.25" customHeight="1" x14ac:dyDescent="0.25"/>
    <row r="15" spans="1:17" ht="15.75" x14ac:dyDescent="0.25">
      <c r="A15" s="156" t="s">
        <v>944</v>
      </c>
      <c r="B15" s="156"/>
      <c r="C15" s="156"/>
      <c r="D15" s="156"/>
      <c r="E15" s="156"/>
      <c r="F15" s="156"/>
      <c r="G15" s="156"/>
      <c r="H15" s="156"/>
      <c r="I15" s="156"/>
      <c r="J15" s="156"/>
      <c r="K15" s="156"/>
      <c r="L15" s="156"/>
      <c r="M15" s="156"/>
    </row>
    <row r="17" spans="1:13" ht="409.5" customHeight="1" x14ac:dyDescent="0.25">
      <c r="A17" s="8">
        <v>1</v>
      </c>
      <c r="B17" s="8" t="s">
        <v>945</v>
      </c>
      <c r="C17" s="148" t="s">
        <v>946</v>
      </c>
      <c r="D17" s="148"/>
      <c r="E17" s="148"/>
      <c r="F17" s="148"/>
      <c r="G17" s="148"/>
      <c r="H17" s="148"/>
      <c r="I17" s="148"/>
      <c r="J17" s="148"/>
      <c r="K17" s="148"/>
      <c r="L17" s="148"/>
      <c r="M17" s="148"/>
    </row>
    <row r="18" spans="1:13" ht="62.25" customHeight="1" x14ac:dyDescent="0.25">
      <c r="A18" s="8">
        <v>2</v>
      </c>
      <c r="B18" s="8" t="s">
        <v>947</v>
      </c>
      <c r="C18" s="148" t="s">
        <v>948</v>
      </c>
      <c r="D18" s="148"/>
      <c r="E18" s="148"/>
      <c r="F18" s="148"/>
      <c r="G18" s="148"/>
      <c r="H18" s="148"/>
      <c r="I18" s="148"/>
      <c r="J18" s="148"/>
      <c r="K18" s="148"/>
      <c r="L18" s="148"/>
      <c r="M18" s="148"/>
    </row>
    <row r="19" spans="1:13" ht="99.75" customHeight="1" x14ac:dyDescent="0.25">
      <c r="A19" s="149">
        <v>3</v>
      </c>
      <c r="B19" s="149" t="s">
        <v>949</v>
      </c>
      <c r="C19" s="150" t="s">
        <v>950</v>
      </c>
      <c r="D19" s="141"/>
      <c r="E19" s="141"/>
      <c r="F19" s="141"/>
      <c r="G19" s="141"/>
      <c r="H19" s="141"/>
      <c r="I19" s="141"/>
      <c r="J19" s="141"/>
      <c r="K19" s="141"/>
      <c r="L19" s="141"/>
      <c r="M19" s="151"/>
    </row>
    <row r="20" spans="1:13" ht="143.25" customHeight="1" x14ac:dyDescent="0.25">
      <c r="A20" s="149"/>
      <c r="B20" s="149"/>
      <c r="C20" s="152"/>
      <c r="D20" s="153"/>
      <c r="E20" s="153"/>
      <c r="F20" s="153"/>
      <c r="G20" s="153"/>
      <c r="H20" s="153"/>
      <c r="I20" s="153"/>
      <c r="J20" s="153"/>
      <c r="K20" s="153"/>
      <c r="L20" s="153"/>
      <c r="M20" s="154"/>
    </row>
    <row r="21" spans="1:13" ht="334.5" customHeight="1" x14ac:dyDescent="0.25">
      <c r="A21" s="8">
        <v>5</v>
      </c>
      <c r="B21" s="8" t="s">
        <v>951</v>
      </c>
      <c r="C21" s="148" t="s">
        <v>952</v>
      </c>
      <c r="D21" s="148"/>
      <c r="E21" s="148"/>
      <c r="F21" s="148"/>
      <c r="G21" s="148"/>
      <c r="H21" s="148"/>
      <c r="I21" s="148"/>
      <c r="J21" s="148"/>
      <c r="K21" s="148"/>
      <c r="L21" s="148"/>
      <c r="M21" s="148"/>
    </row>
    <row r="22" spans="1:13" ht="144" customHeight="1" x14ac:dyDescent="0.25">
      <c r="A22" s="8">
        <v>6</v>
      </c>
      <c r="B22" s="8" t="s">
        <v>953</v>
      </c>
      <c r="C22" s="148" t="s">
        <v>954</v>
      </c>
      <c r="D22" s="148"/>
      <c r="E22" s="148"/>
      <c r="F22" s="148"/>
      <c r="G22" s="148"/>
      <c r="H22" s="148"/>
      <c r="I22" s="148"/>
      <c r="J22" s="148"/>
      <c r="K22" s="148"/>
      <c r="L22" s="148"/>
      <c r="M22" s="148"/>
    </row>
    <row r="23" spans="1:13" ht="160.5" customHeight="1" x14ac:dyDescent="0.25">
      <c r="A23" s="8">
        <v>7</v>
      </c>
      <c r="B23" s="8" t="s">
        <v>955</v>
      </c>
      <c r="C23" s="148" t="s">
        <v>956</v>
      </c>
      <c r="D23" s="148"/>
      <c r="E23" s="148"/>
      <c r="F23" s="148"/>
      <c r="G23" s="148"/>
      <c r="H23" s="148"/>
      <c r="I23" s="148"/>
      <c r="J23" s="148"/>
      <c r="K23" s="148"/>
      <c r="L23" s="148"/>
      <c r="M23" s="148"/>
    </row>
    <row r="24" spans="1:13" ht="105.75" customHeight="1" x14ac:dyDescent="0.25">
      <c r="A24" s="8">
        <v>8</v>
      </c>
      <c r="B24" s="8" t="s">
        <v>957</v>
      </c>
      <c r="C24" s="148" t="s">
        <v>958</v>
      </c>
      <c r="D24" s="148"/>
      <c r="E24" s="148"/>
      <c r="F24" s="148"/>
      <c r="G24" s="148"/>
      <c r="H24" s="148"/>
      <c r="I24" s="148"/>
      <c r="J24" s="148"/>
      <c r="K24" s="148"/>
      <c r="L24" s="148"/>
      <c r="M24" s="148"/>
    </row>
    <row r="25" spans="1:13" ht="338.25" customHeight="1" x14ac:dyDescent="0.25">
      <c r="A25" s="8">
        <v>9</v>
      </c>
      <c r="B25" s="8" t="s">
        <v>959</v>
      </c>
      <c r="C25" s="148" t="s">
        <v>960</v>
      </c>
      <c r="D25" s="148"/>
      <c r="E25" s="148"/>
      <c r="F25" s="148"/>
      <c r="G25" s="148"/>
      <c r="H25" s="148"/>
      <c r="I25" s="148"/>
      <c r="J25" s="148"/>
      <c r="K25" s="148"/>
      <c r="L25" s="148"/>
      <c r="M25" s="148"/>
    </row>
    <row r="49" spans="6:6" x14ac:dyDescent="0.25">
      <c r="F49" s="59"/>
    </row>
    <row r="50" spans="6:6" x14ac:dyDescent="0.25">
      <c r="F50" s="59"/>
    </row>
    <row r="51" spans="6:6" x14ac:dyDescent="0.25">
      <c r="F51" s="59"/>
    </row>
    <row r="52" spans="6:6" x14ac:dyDescent="0.25">
      <c r="F52" s="59"/>
    </row>
    <row r="53" spans="6:6" x14ac:dyDescent="0.25">
      <c r="F53" s="59"/>
    </row>
    <row r="54" spans="6:6" x14ac:dyDescent="0.25">
      <c r="F54" s="59"/>
    </row>
    <row r="55" spans="6:6" x14ac:dyDescent="0.25">
      <c r="F55" s="59"/>
    </row>
  </sheetData>
  <mergeCells count="14">
    <mergeCell ref="A19:A20"/>
    <mergeCell ref="B19:B20"/>
    <mergeCell ref="C19:M20"/>
    <mergeCell ref="A1:M1"/>
    <mergeCell ref="A13:M13"/>
    <mergeCell ref="A15:M15"/>
    <mergeCell ref="C17:M17"/>
    <mergeCell ref="C18:M18"/>
    <mergeCell ref="B12:M12"/>
    <mergeCell ref="C21:M21"/>
    <mergeCell ref="C22:M22"/>
    <mergeCell ref="C23:M23"/>
    <mergeCell ref="C24:M24"/>
    <mergeCell ref="C25:M25"/>
  </mergeCells>
  <conditionalFormatting sqref="A3:M10">
    <cfRule type="expression" dxfId="27" priority="1">
      <formula>ISODD($A3)=TRUE</formula>
    </cfRule>
  </conditionalFormatting>
  <pageMargins left="0.39370078740157483" right="0.19685039370078741" top="0.39370078740157483" bottom="0.39370078740157483" header="0" footer="0"/>
  <pageSetup paperSize="9" scale="94" fitToHeight="0" orientation="landscape" r:id="rId1"/>
  <headerFooter>
    <oddFooter>&amp;LForm No: KYS-FR-88        &amp;RRev.No./Tar:00/24.05.2021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tabColor theme="3" tint="-0.249977111117893"/>
    <pageSetUpPr fitToPage="1"/>
  </sheetPr>
  <dimension ref="A1:Q53"/>
  <sheetViews>
    <sheetView topLeftCell="A42" zoomScale="85" zoomScaleNormal="85" zoomScalePageLayoutView="60" workbookViewId="0">
      <selection activeCell="D57" sqref="D57"/>
    </sheetView>
  </sheetViews>
  <sheetFormatPr defaultRowHeight="15" x14ac:dyDescent="0.25"/>
  <cols>
    <col min="1" max="1" width="4.7109375" style="16" customWidth="1"/>
    <col min="2" max="2" width="20.7109375" style="64" customWidth="1"/>
    <col min="3" max="3" width="35.7109375" style="11" customWidth="1"/>
    <col min="4" max="4" width="20.7109375" style="11" customWidth="1"/>
    <col min="5" max="5" width="16.7109375" style="16" customWidth="1"/>
    <col min="6" max="6" width="11.7109375" style="16" customWidth="1"/>
    <col min="7" max="7" width="17.5703125" style="16" hidden="1" customWidth="1"/>
    <col min="8" max="8" width="6.28515625" style="17" customWidth="1"/>
    <col min="9" max="9" width="16" style="16" hidden="1" customWidth="1"/>
    <col min="10" max="10" width="7.85546875" style="11" customWidth="1"/>
    <col min="11" max="11" width="4.7109375" style="16" customWidth="1"/>
    <col min="12" max="12" width="9.28515625" style="20" customWidth="1"/>
    <col min="13" max="13" width="9.28515625" style="21" customWidth="1"/>
    <col min="14" max="14" width="7.7109375" style="11" customWidth="1"/>
    <col min="15" max="16384" width="9.140625" style="11"/>
  </cols>
  <sheetData>
    <row r="1" spans="1:14" s="1" customFormat="1" ht="31.5" customHeight="1" x14ac:dyDescent="0.25">
      <c r="A1" s="138" t="s">
        <v>961</v>
      </c>
      <c r="B1" s="139"/>
      <c r="C1" s="139"/>
      <c r="D1" s="139"/>
      <c r="E1" s="139"/>
      <c r="F1" s="139"/>
      <c r="G1" s="139"/>
      <c r="H1" s="139"/>
      <c r="I1" s="139"/>
      <c r="J1" s="139"/>
      <c r="K1" s="139"/>
      <c r="L1" s="139"/>
      <c r="M1" s="140"/>
    </row>
    <row r="2" spans="1:14" s="1" customFormat="1" ht="71.25" x14ac:dyDescent="0.25">
      <c r="A2" s="2" t="s">
        <v>1</v>
      </c>
      <c r="B2" s="2" t="s">
        <v>2</v>
      </c>
      <c r="C2" s="2" t="s">
        <v>3</v>
      </c>
      <c r="D2" s="2" t="s">
        <v>4</v>
      </c>
      <c r="E2" s="2" t="s">
        <v>5</v>
      </c>
      <c r="F2" s="2" t="s">
        <v>85</v>
      </c>
      <c r="G2" s="2" t="s">
        <v>86</v>
      </c>
      <c r="H2" s="2" t="s">
        <v>6</v>
      </c>
      <c r="I2" s="22" t="s">
        <v>87</v>
      </c>
      <c r="J2" s="60" t="s">
        <v>7</v>
      </c>
      <c r="K2" s="5" t="s">
        <v>8</v>
      </c>
      <c r="L2" s="6" t="s">
        <v>9</v>
      </c>
      <c r="M2" s="7" t="s">
        <v>10</v>
      </c>
    </row>
    <row r="3" spans="1:14" s="1" customFormat="1" ht="45" x14ac:dyDescent="0.25">
      <c r="A3" s="9">
        <v>1</v>
      </c>
      <c r="B3" s="9" t="s">
        <v>891</v>
      </c>
      <c r="C3" s="9" t="s">
        <v>962</v>
      </c>
      <c r="D3" s="9" t="s">
        <v>963</v>
      </c>
      <c r="E3" s="9" t="s">
        <v>964</v>
      </c>
      <c r="F3" s="41" t="s">
        <v>965</v>
      </c>
      <c r="G3" s="9" t="s">
        <v>966</v>
      </c>
      <c r="H3" s="9" t="s">
        <v>14</v>
      </c>
      <c r="I3" s="9"/>
      <c r="J3" s="9" t="s">
        <v>694</v>
      </c>
      <c r="K3" s="9">
        <v>2</v>
      </c>
      <c r="L3" s="10">
        <v>1107</v>
      </c>
      <c r="M3" s="10">
        <f>L3*1.2</f>
        <v>1328.3999999999999</v>
      </c>
      <c r="N3" s="40"/>
    </row>
    <row r="4" spans="1:14" s="1" customFormat="1" x14ac:dyDescent="0.25">
      <c r="A4" s="9">
        <v>2</v>
      </c>
      <c r="B4" s="9" t="s">
        <v>967</v>
      </c>
      <c r="C4" s="9" t="s">
        <v>968</v>
      </c>
      <c r="D4" s="9" t="s">
        <v>963</v>
      </c>
      <c r="E4" s="9" t="s">
        <v>964</v>
      </c>
      <c r="F4" s="41" t="s">
        <v>965</v>
      </c>
      <c r="G4" s="9" t="s">
        <v>969</v>
      </c>
      <c r="H4" s="9" t="s">
        <v>14</v>
      </c>
      <c r="I4" s="9"/>
      <c r="J4" s="9" t="s">
        <v>694</v>
      </c>
      <c r="K4" s="9">
        <v>1</v>
      </c>
      <c r="L4" s="10">
        <v>1107</v>
      </c>
      <c r="M4" s="10">
        <f t="shared" ref="M4:M52" si="0">L4*1.2</f>
        <v>1328.3999999999999</v>
      </c>
      <c r="N4" s="40"/>
    </row>
    <row r="5" spans="1:14" s="1" customFormat="1" x14ac:dyDescent="0.25">
      <c r="A5" s="9">
        <v>3</v>
      </c>
      <c r="B5" s="9" t="s">
        <v>967</v>
      </c>
      <c r="C5" s="9" t="s">
        <v>970</v>
      </c>
      <c r="D5" s="9" t="s">
        <v>963</v>
      </c>
      <c r="E5" s="9" t="s">
        <v>964</v>
      </c>
      <c r="F5" s="41" t="s">
        <v>965</v>
      </c>
      <c r="G5" s="9" t="s">
        <v>971</v>
      </c>
      <c r="H5" s="9" t="s">
        <v>14</v>
      </c>
      <c r="I5" s="9"/>
      <c r="J5" s="9" t="s">
        <v>694</v>
      </c>
      <c r="K5" s="9">
        <v>1</v>
      </c>
      <c r="L5" s="10">
        <v>1107</v>
      </c>
      <c r="M5" s="10">
        <f t="shared" si="0"/>
        <v>1328.3999999999999</v>
      </c>
      <c r="N5" s="40"/>
    </row>
    <row r="6" spans="1:14" s="1" customFormat="1" x14ac:dyDescent="0.25">
      <c r="A6" s="9">
        <v>4</v>
      </c>
      <c r="B6" s="9" t="s">
        <v>967</v>
      </c>
      <c r="C6" s="9" t="s">
        <v>972</v>
      </c>
      <c r="D6" s="9" t="s">
        <v>963</v>
      </c>
      <c r="E6" s="9" t="s">
        <v>964</v>
      </c>
      <c r="F6" s="41" t="s">
        <v>965</v>
      </c>
      <c r="G6" s="9" t="s">
        <v>973</v>
      </c>
      <c r="H6" s="9" t="s">
        <v>14</v>
      </c>
      <c r="I6" s="9"/>
      <c r="J6" s="9" t="s">
        <v>694</v>
      </c>
      <c r="K6" s="9">
        <v>1</v>
      </c>
      <c r="L6" s="10">
        <v>1107</v>
      </c>
      <c r="M6" s="10">
        <f t="shared" si="0"/>
        <v>1328.3999999999999</v>
      </c>
      <c r="N6" s="40"/>
    </row>
    <row r="7" spans="1:14" s="1" customFormat="1" x14ac:dyDescent="0.25">
      <c r="A7" s="9">
        <v>5</v>
      </c>
      <c r="B7" s="9" t="s">
        <v>482</v>
      </c>
      <c r="C7" s="9" t="s">
        <v>974</v>
      </c>
      <c r="D7" s="9" t="s">
        <v>975</v>
      </c>
      <c r="E7" s="9" t="s">
        <v>964</v>
      </c>
      <c r="F7" s="41" t="s">
        <v>965</v>
      </c>
      <c r="G7" s="9" t="s">
        <v>976</v>
      </c>
      <c r="H7" s="9" t="s">
        <v>14</v>
      </c>
      <c r="I7" s="9"/>
      <c r="J7" s="9" t="s">
        <v>694</v>
      </c>
      <c r="K7" s="9">
        <v>1</v>
      </c>
      <c r="L7" s="10">
        <v>1107</v>
      </c>
      <c r="M7" s="10">
        <f t="shared" si="0"/>
        <v>1328.3999999999999</v>
      </c>
      <c r="N7" s="40"/>
    </row>
    <row r="8" spans="1:14" s="1" customFormat="1" ht="40.5" customHeight="1" x14ac:dyDescent="0.25">
      <c r="A8" s="9">
        <v>6</v>
      </c>
      <c r="B8" s="9" t="s">
        <v>482</v>
      </c>
      <c r="C8" s="9" t="s">
        <v>977</v>
      </c>
      <c r="D8" s="9" t="s">
        <v>978</v>
      </c>
      <c r="E8" s="9" t="s">
        <v>964</v>
      </c>
      <c r="F8" s="41" t="s">
        <v>965</v>
      </c>
      <c r="G8" s="9" t="s">
        <v>979</v>
      </c>
      <c r="H8" s="9" t="s">
        <v>23</v>
      </c>
      <c r="I8" s="9"/>
      <c r="J8" s="9" t="s">
        <v>694</v>
      </c>
      <c r="K8" s="9">
        <v>2</v>
      </c>
      <c r="L8" s="10">
        <v>1242</v>
      </c>
      <c r="M8" s="10">
        <f t="shared" si="0"/>
        <v>1490.3999999999999</v>
      </c>
      <c r="N8" s="40"/>
    </row>
    <row r="9" spans="1:14" s="1" customFormat="1" ht="46.5" x14ac:dyDescent="0.25">
      <c r="A9" s="9">
        <v>7</v>
      </c>
      <c r="B9" s="9" t="s">
        <v>980</v>
      </c>
      <c r="C9" s="9" t="s">
        <v>981</v>
      </c>
      <c r="D9" s="9" t="s">
        <v>982</v>
      </c>
      <c r="E9" s="9" t="s">
        <v>964</v>
      </c>
      <c r="F9" s="41" t="s">
        <v>965</v>
      </c>
      <c r="G9" s="9" t="s">
        <v>983</v>
      </c>
      <c r="H9" s="9" t="s">
        <v>14</v>
      </c>
      <c r="I9" s="9"/>
      <c r="J9" s="9" t="s">
        <v>694</v>
      </c>
      <c r="K9" s="9">
        <v>2</v>
      </c>
      <c r="L9" s="10">
        <v>3450</v>
      </c>
      <c r="M9" s="10">
        <f t="shared" si="0"/>
        <v>4140</v>
      </c>
      <c r="N9" s="40"/>
    </row>
    <row r="10" spans="1:14" s="1" customFormat="1" ht="30" x14ac:dyDescent="0.25">
      <c r="A10" s="9">
        <v>8</v>
      </c>
      <c r="B10" s="9" t="s">
        <v>657</v>
      </c>
      <c r="C10" s="9" t="s">
        <v>658</v>
      </c>
      <c r="D10" s="9" t="s">
        <v>984</v>
      </c>
      <c r="E10" s="9" t="s">
        <v>985</v>
      </c>
      <c r="F10" s="41" t="s">
        <v>965</v>
      </c>
      <c r="G10" s="9" t="s">
        <v>986</v>
      </c>
      <c r="H10" s="9" t="s">
        <v>14</v>
      </c>
      <c r="I10" s="9"/>
      <c r="J10" s="9" t="s">
        <v>694</v>
      </c>
      <c r="K10" s="9">
        <v>2</v>
      </c>
      <c r="L10" s="10">
        <v>1107</v>
      </c>
      <c r="M10" s="10">
        <f t="shared" si="0"/>
        <v>1328.3999999999999</v>
      </c>
      <c r="N10" s="40"/>
    </row>
    <row r="11" spans="1:14" s="1" customFormat="1" ht="46.5" x14ac:dyDescent="0.25">
      <c r="A11" s="9">
        <v>9</v>
      </c>
      <c r="B11" s="9" t="s">
        <v>980</v>
      </c>
      <c r="C11" s="9" t="s">
        <v>987</v>
      </c>
      <c r="D11" s="9" t="s">
        <v>988</v>
      </c>
      <c r="E11" s="9" t="s">
        <v>989</v>
      </c>
      <c r="F11" s="9" t="s">
        <v>990</v>
      </c>
      <c r="G11" s="9" t="s">
        <v>991</v>
      </c>
      <c r="H11" s="9" t="s">
        <v>14</v>
      </c>
      <c r="I11" s="9"/>
      <c r="J11" s="9" t="s">
        <v>694</v>
      </c>
      <c r="K11" s="9">
        <v>2</v>
      </c>
      <c r="L11" s="10">
        <v>1300</v>
      </c>
      <c r="M11" s="10">
        <f t="shared" si="0"/>
        <v>1560</v>
      </c>
      <c r="N11" s="40"/>
    </row>
    <row r="12" spans="1:14" s="1" customFormat="1" ht="30" x14ac:dyDescent="0.25">
      <c r="A12" s="9">
        <v>10</v>
      </c>
      <c r="B12" s="9" t="s">
        <v>992</v>
      </c>
      <c r="C12" s="9" t="s">
        <v>992</v>
      </c>
      <c r="D12" s="9" t="s">
        <v>993</v>
      </c>
      <c r="E12" s="9" t="s">
        <v>994</v>
      </c>
      <c r="F12" s="41" t="s">
        <v>965</v>
      </c>
      <c r="G12" s="9" t="s">
        <v>995</v>
      </c>
      <c r="H12" s="9" t="s">
        <v>14</v>
      </c>
      <c r="I12" s="9"/>
      <c r="J12" s="9" t="s">
        <v>694</v>
      </c>
      <c r="K12" s="9">
        <v>2</v>
      </c>
      <c r="L12" s="10">
        <v>1107</v>
      </c>
      <c r="M12" s="10">
        <f t="shared" si="0"/>
        <v>1328.3999999999999</v>
      </c>
      <c r="N12" s="40"/>
    </row>
    <row r="13" spans="1:14" s="1" customFormat="1" ht="30" x14ac:dyDescent="0.25">
      <c r="A13" s="9">
        <v>11</v>
      </c>
      <c r="B13" s="9" t="s">
        <v>980</v>
      </c>
      <c r="C13" s="9" t="s">
        <v>996</v>
      </c>
      <c r="D13" s="9" t="s">
        <v>997</v>
      </c>
      <c r="E13" s="9" t="s">
        <v>998</v>
      </c>
      <c r="F13" s="41" t="s">
        <v>965</v>
      </c>
      <c r="G13" s="9" t="s">
        <v>999</v>
      </c>
      <c r="H13" s="9" t="s">
        <v>14</v>
      </c>
      <c r="I13" s="9"/>
      <c r="J13" s="9" t="s">
        <v>694</v>
      </c>
      <c r="K13" s="9">
        <v>2</v>
      </c>
      <c r="L13" s="10">
        <v>1680</v>
      </c>
      <c r="M13" s="10">
        <f t="shared" si="0"/>
        <v>2016</v>
      </c>
      <c r="N13" s="40"/>
    </row>
    <row r="14" spans="1:14" s="1" customFormat="1" ht="30" x14ac:dyDescent="0.25">
      <c r="A14" s="9">
        <v>12</v>
      </c>
      <c r="B14" s="9" t="s">
        <v>980</v>
      </c>
      <c r="C14" s="9" t="s">
        <v>1000</v>
      </c>
      <c r="D14" s="9" t="s">
        <v>1001</v>
      </c>
      <c r="E14" s="9" t="s">
        <v>1002</v>
      </c>
      <c r="F14" s="41" t="s">
        <v>965</v>
      </c>
      <c r="G14" s="9" t="s">
        <v>1003</v>
      </c>
      <c r="H14" s="9" t="s">
        <v>14</v>
      </c>
      <c r="I14" s="9"/>
      <c r="J14" s="9" t="s">
        <v>694</v>
      </c>
      <c r="K14" s="9">
        <v>2</v>
      </c>
      <c r="L14" s="10">
        <v>1650</v>
      </c>
      <c r="M14" s="10">
        <f t="shared" si="0"/>
        <v>1980</v>
      </c>
      <c r="N14" s="40"/>
    </row>
    <row r="15" spans="1:14" s="1" customFormat="1" ht="45" customHeight="1" x14ac:dyDescent="0.25">
      <c r="A15" s="9">
        <v>13</v>
      </c>
      <c r="B15" s="9" t="s">
        <v>980</v>
      </c>
      <c r="C15" s="9" t="s">
        <v>1004</v>
      </c>
      <c r="D15" s="9" t="s">
        <v>1005</v>
      </c>
      <c r="E15" s="157" t="s">
        <v>1006</v>
      </c>
      <c r="F15" s="41" t="s">
        <v>965</v>
      </c>
      <c r="G15" s="9" t="s">
        <v>1007</v>
      </c>
      <c r="H15" s="9" t="s">
        <v>14</v>
      </c>
      <c r="I15" s="9"/>
      <c r="J15" s="9" t="s">
        <v>694</v>
      </c>
      <c r="K15" s="9">
        <v>2</v>
      </c>
      <c r="L15" s="10">
        <v>1680</v>
      </c>
      <c r="M15" s="10">
        <f t="shared" si="0"/>
        <v>2016</v>
      </c>
      <c r="N15" s="40"/>
    </row>
    <row r="16" spans="1:14" s="1" customFormat="1" ht="45" customHeight="1" x14ac:dyDescent="0.25">
      <c r="A16" s="9">
        <v>14</v>
      </c>
      <c r="B16" s="9" t="s">
        <v>980</v>
      </c>
      <c r="C16" s="9" t="s">
        <v>1008</v>
      </c>
      <c r="D16" s="9" t="s">
        <v>1009</v>
      </c>
      <c r="E16" s="158"/>
      <c r="F16" s="41" t="s">
        <v>965</v>
      </c>
      <c r="G16" s="9" t="s">
        <v>1010</v>
      </c>
      <c r="H16" s="9" t="s">
        <v>14</v>
      </c>
      <c r="I16" s="9"/>
      <c r="J16" s="9" t="s">
        <v>694</v>
      </c>
      <c r="K16" s="9">
        <v>2</v>
      </c>
      <c r="L16" s="10">
        <v>1650</v>
      </c>
      <c r="M16" s="10">
        <f t="shared" si="0"/>
        <v>1980</v>
      </c>
      <c r="N16" s="40"/>
    </row>
    <row r="17" spans="1:14" s="1" customFormat="1" ht="45" customHeight="1" x14ac:dyDescent="0.25">
      <c r="A17" s="9">
        <v>15</v>
      </c>
      <c r="B17" s="9" t="s">
        <v>980</v>
      </c>
      <c r="C17" s="9" t="s">
        <v>1011</v>
      </c>
      <c r="D17" s="9" t="s">
        <v>1012</v>
      </c>
      <c r="E17" s="9" t="s">
        <v>398</v>
      </c>
      <c r="F17" s="41" t="s">
        <v>965</v>
      </c>
      <c r="G17" s="9" t="s">
        <v>1013</v>
      </c>
      <c r="H17" s="9" t="s">
        <v>14</v>
      </c>
      <c r="I17" s="9"/>
      <c r="J17" s="9" t="s">
        <v>694</v>
      </c>
      <c r="K17" s="9">
        <v>2</v>
      </c>
      <c r="L17" s="10">
        <v>1650</v>
      </c>
      <c r="M17" s="10">
        <f t="shared" si="0"/>
        <v>1980</v>
      </c>
      <c r="N17" s="40"/>
    </row>
    <row r="18" spans="1:14" s="1" customFormat="1" ht="46.5" x14ac:dyDescent="0.25">
      <c r="A18" s="9">
        <v>16</v>
      </c>
      <c r="B18" s="9" t="s">
        <v>980</v>
      </c>
      <c r="C18" s="9" t="s">
        <v>987</v>
      </c>
      <c r="D18" s="9" t="s">
        <v>1014</v>
      </c>
      <c r="E18" s="9" t="s">
        <v>738</v>
      </c>
      <c r="F18" s="41" t="s">
        <v>965</v>
      </c>
      <c r="G18" s="9" t="s">
        <v>1015</v>
      </c>
      <c r="H18" s="9" t="s">
        <v>14</v>
      </c>
      <c r="I18" s="9"/>
      <c r="J18" s="9" t="s">
        <v>694</v>
      </c>
      <c r="K18" s="9">
        <v>2</v>
      </c>
      <c r="L18" s="10">
        <v>1300</v>
      </c>
      <c r="M18" s="10">
        <f t="shared" si="0"/>
        <v>1560</v>
      </c>
      <c r="N18" s="40"/>
    </row>
    <row r="19" spans="1:14" s="1" customFormat="1" ht="46.5" x14ac:dyDescent="0.25">
      <c r="A19" s="9">
        <v>17</v>
      </c>
      <c r="B19" s="9" t="s">
        <v>980</v>
      </c>
      <c r="C19" s="9" t="s">
        <v>987</v>
      </c>
      <c r="D19" s="9" t="s">
        <v>1016</v>
      </c>
      <c r="E19" s="9" t="s">
        <v>331</v>
      </c>
      <c r="F19" s="41" t="s">
        <v>965</v>
      </c>
      <c r="G19" s="9" t="s">
        <v>1017</v>
      </c>
      <c r="H19" s="9" t="s">
        <v>14</v>
      </c>
      <c r="I19" s="9"/>
      <c r="J19" s="9" t="s">
        <v>694</v>
      </c>
      <c r="K19" s="9">
        <v>2</v>
      </c>
      <c r="L19" s="10">
        <v>1300</v>
      </c>
      <c r="M19" s="10">
        <f t="shared" si="0"/>
        <v>1560</v>
      </c>
      <c r="N19" s="40"/>
    </row>
    <row r="20" spans="1:14" s="1" customFormat="1" ht="46.5" x14ac:dyDescent="0.25">
      <c r="A20" s="9">
        <v>18</v>
      </c>
      <c r="B20" s="9" t="s">
        <v>980</v>
      </c>
      <c r="C20" s="9" t="s">
        <v>987</v>
      </c>
      <c r="D20" s="9" t="s">
        <v>1018</v>
      </c>
      <c r="E20" s="9" t="s">
        <v>1019</v>
      </c>
      <c r="F20" s="41" t="s">
        <v>965</v>
      </c>
      <c r="G20" s="9" t="s">
        <v>1020</v>
      </c>
      <c r="H20" s="9" t="s">
        <v>14</v>
      </c>
      <c r="I20" s="9"/>
      <c r="J20" s="9" t="s">
        <v>694</v>
      </c>
      <c r="K20" s="9">
        <v>2</v>
      </c>
      <c r="L20" s="10">
        <v>1300</v>
      </c>
      <c r="M20" s="10">
        <f t="shared" si="0"/>
        <v>1560</v>
      </c>
      <c r="N20" s="40"/>
    </row>
    <row r="21" spans="1:14" s="1" customFormat="1" ht="45" customHeight="1" x14ac:dyDescent="0.25">
      <c r="A21" s="9">
        <v>19</v>
      </c>
      <c r="B21" s="9"/>
      <c r="C21" s="9" t="s">
        <v>1021</v>
      </c>
      <c r="D21" s="9" t="s">
        <v>1022</v>
      </c>
      <c r="E21" s="9" t="s">
        <v>519</v>
      </c>
      <c r="F21" s="41" t="s">
        <v>965</v>
      </c>
      <c r="G21" s="9" t="s">
        <v>1023</v>
      </c>
      <c r="H21" s="9" t="s">
        <v>14</v>
      </c>
      <c r="I21" s="9"/>
      <c r="J21" s="9" t="s">
        <v>694</v>
      </c>
      <c r="K21" s="9">
        <v>2</v>
      </c>
      <c r="L21" s="10">
        <v>1300</v>
      </c>
      <c r="M21" s="10">
        <f t="shared" si="0"/>
        <v>1560</v>
      </c>
      <c r="N21" s="40"/>
    </row>
    <row r="22" spans="1:14" s="1" customFormat="1" ht="90" customHeight="1" x14ac:dyDescent="0.25">
      <c r="A22" s="9">
        <v>20</v>
      </c>
      <c r="B22" s="9" t="s">
        <v>1024</v>
      </c>
      <c r="C22" s="9" t="s">
        <v>1025</v>
      </c>
      <c r="D22" s="9" t="s">
        <v>1026</v>
      </c>
      <c r="E22" s="9" t="s">
        <v>18</v>
      </c>
      <c r="F22" s="41" t="s">
        <v>965</v>
      </c>
      <c r="G22" s="9" t="s">
        <v>1027</v>
      </c>
      <c r="H22" s="9" t="s">
        <v>14</v>
      </c>
      <c r="I22" s="9"/>
      <c r="J22" s="9" t="s">
        <v>694</v>
      </c>
      <c r="K22" s="9">
        <v>3</v>
      </c>
      <c r="L22" s="10">
        <v>2100</v>
      </c>
      <c r="M22" s="10">
        <f t="shared" si="0"/>
        <v>2520</v>
      </c>
      <c r="N22" s="40"/>
    </row>
    <row r="23" spans="1:14" s="1" customFormat="1" ht="90" customHeight="1" x14ac:dyDescent="0.25">
      <c r="A23" s="9">
        <v>21</v>
      </c>
      <c r="B23" s="9" t="s">
        <v>980</v>
      </c>
      <c r="C23" s="9" t="s">
        <v>1028</v>
      </c>
      <c r="D23" s="9" t="s">
        <v>1029</v>
      </c>
      <c r="E23" s="9" t="s">
        <v>1030</v>
      </c>
      <c r="F23" s="41" t="s">
        <v>965</v>
      </c>
      <c r="G23" s="9" t="s">
        <v>1031</v>
      </c>
      <c r="H23" s="9" t="s">
        <v>14</v>
      </c>
      <c r="I23" s="9"/>
      <c r="J23" s="9" t="s">
        <v>694</v>
      </c>
      <c r="K23" s="9">
        <v>2</v>
      </c>
      <c r="L23" s="10">
        <v>3450</v>
      </c>
      <c r="M23" s="10">
        <f t="shared" si="0"/>
        <v>4140</v>
      </c>
      <c r="N23" s="40"/>
    </row>
    <row r="24" spans="1:14" s="1" customFormat="1" ht="46.5" x14ac:dyDescent="0.25">
      <c r="A24" s="9">
        <v>22</v>
      </c>
      <c r="B24" s="9" t="s">
        <v>980</v>
      </c>
      <c r="C24" s="9" t="s">
        <v>987</v>
      </c>
      <c r="D24" s="9" t="s">
        <v>1032</v>
      </c>
      <c r="E24" s="9" t="s">
        <v>1033</v>
      </c>
      <c r="F24" s="41" t="s">
        <v>965</v>
      </c>
      <c r="G24" s="9" t="s">
        <v>1034</v>
      </c>
      <c r="H24" s="9" t="s">
        <v>14</v>
      </c>
      <c r="I24" s="9"/>
      <c r="J24" s="9" t="s">
        <v>694</v>
      </c>
      <c r="K24" s="9">
        <v>2</v>
      </c>
      <c r="L24" s="10">
        <v>1300</v>
      </c>
      <c r="M24" s="10">
        <f t="shared" si="0"/>
        <v>1560</v>
      </c>
      <c r="N24" s="40"/>
    </row>
    <row r="25" spans="1:14" s="1" customFormat="1" ht="141" customHeight="1" x14ac:dyDescent="0.25">
      <c r="A25" s="9">
        <v>23</v>
      </c>
      <c r="B25" s="9" t="s">
        <v>370</v>
      </c>
      <c r="C25" s="9" t="s">
        <v>1035</v>
      </c>
      <c r="D25" s="9" t="s">
        <v>1036</v>
      </c>
      <c r="E25" s="9" t="s">
        <v>964</v>
      </c>
      <c r="F25" s="41" t="s">
        <v>965</v>
      </c>
      <c r="G25" s="9" t="s">
        <v>1037</v>
      </c>
      <c r="H25" s="9" t="s">
        <v>23</v>
      </c>
      <c r="I25" s="9"/>
      <c r="J25" s="9" t="s">
        <v>694</v>
      </c>
      <c r="K25" s="9">
        <v>3</v>
      </c>
      <c r="L25" s="10">
        <v>1107</v>
      </c>
      <c r="M25" s="10">
        <f t="shared" si="0"/>
        <v>1328.3999999999999</v>
      </c>
      <c r="N25" s="40"/>
    </row>
    <row r="26" spans="1:14" s="1" customFormat="1" ht="45" x14ac:dyDescent="0.25">
      <c r="A26" s="9">
        <v>24</v>
      </c>
      <c r="B26" s="9" t="s">
        <v>1024</v>
      </c>
      <c r="C26" s="9" t="s">
        <v>1639</v>
      </c>
      <c r="D26" s="9" t="s">
        <v>1038</v>
      </c>
      <c r="E26" s="9" t="s">
        <v>1039</v>
      </c>
      <c r="F26" s="41" t="s">
        <v>965</v>
      </c>
      <c r="G26" s="9" t="s">
        <v>1040</v>
      </c>
      <c r="H26" s="9" t="s">
        <v>23</v>
      </c>
      <c r="I26" s="9"/>
      <c r="J26" s="9" t="s">
        <v>694</v>
      </c>
      <c r="K26" s="9">
        <v>2</v>
      </c>
      <c r="L26" s="10">
        <v>2100</v>
      </c>
      <c r="M26" s="10">
        <f t="shared" si="0"/>
        <v>2520</v>
      </c>
      <c r="N26" s="40"/>
    </row>
    <row r="27" spans="1:14" s="1" customFormat="1" ht="45" x14ac:dyDescent="0.25">
      <c r="A27" s="9">
        <v>25</v>
      </c>
      <c r="B27" s="9" t="s">
        <v>1024</v>
      </c>
      <c r="C27" s="9" t="s">
        <v>1041</v>
      </c>
      <c r="D27" s="9" t="s">
        <v>1042</v>
      </c>
      <c r="E27" s="9" t="s">
        <v>1043</v>
      </c>
      <c r="F27" s="41" t="s">
        <v>965</v>
      </c>
      <c r="G27" s="9" t="s">
        <v>1044</v>
      </c>
      <c r="H27" s="9" t="s">
        <v>23</v>
      </c>
      <c r="I27" s="9"/>
      <c r="J27" s="9" t="s">
        <v>694</v>
      </c>
      <c r="K27" s="9">
        <v>2</v>
      </c>
      <c r="L27" s="10">
        <v>2100</v>
      </c>
      <c r="M27" s="10">
        <f t="shared" si="0"/>
        <v>2520</v>
      </c>
      <c r="N27" s="40"/>
    </row>
    <row r="28" spans="1:14" s="1" customFormat="1" ht="45" x14ac:dyDescent="0.25">
      <c r="A28" s="9">
        <v>26</v>
      </c>
      <c r="B28" s="9" t="s">
        <v>1024</v>
      </c>
      <c r="C28" s="9" t="s">
        <v>1041</v>
      </c>
      <c r="D28" s="9" t="s">
        <v>1045</v>
      </c>
      <c r="E28" s="9" t="s">
        <v>1046</v>
      </c>
      <c r="F28" s="41" t="s">
        <v>965</v>
      </c>
      <c r="G28" s="9" t="s">
        <v>1047</v>
      </c>
      <c r="H28" s="9" t="s">
        <v>23</v>
      </c>
      <c r="I28" s="9"/>
      <c r="J28" s="9" t="s">
        <v>694</v>
      </c>
      <c r="K28" s="9">
        <v>2</v>
      </c>
      <c r="L28" s="10">
        <v>2100</v>
      </c>
      <c r="M28" s="10">
        <f t="shared" si="0"/>
        <v>2520</v>
      </c>
      <c r="N28" s="40"/>
    </row>
    <row r="29" spans="1:14" s="1" customFormat="1" ht="45" x14ac:dyDescent="0.25">
      <c r="A29" s="9">
        <v>27</v>
      </c>
      <c r="B29" s="9" t="s">
        <v>1048</v>
      </c>
      <c r="C29" s="9" t="s">
        <v>1048</v>
      </c>
      <c r="D29" s="9" t="s">
        <v>1049</v>
      </c>
      <c r="E29" s="9" t="s">
        <v>1050</v>
      </c>
      <c r="F29" s="41" t="s">
        <v>965</v>
      </c>
      <c r="G29" s="9" t="s">
        <v>1051</v>
      </c>
      <c r="H29" s="9" t="s">
        <v>23</v>
      </c>
      <c r="I29" s="9"/>
      <c r="J29" s="9" t="s">
        <v>694</v>
      </c>
      <c r="K29" s="9">
        <v>2</v>
      </c>
      <c r="L29" s="10">
        <v>1107</v>
      </c>
      <c r="M29" s="10">
        <f t="shared" si="0"/>
        <v>1328.3999999999999</v>
      </c>
      <c r="N29" s="40"/>
    </row>
    <row r="30" spans="1:14" s="1" customFormat="1" ht="33" customHeight="1" x14ac:dyDescent="0.25">
      <c r="A30" s="131">
        <v>28</v>
      </c>
      <c r="B30" s="9" t="s">
        <v>648</v>
      </c>
      <c r="C30" s="9" t="s">
        <v>1052</v>
      </c>
      <c r="D30" s="9" t="s">
        <v>1053</v>
      </c>
      <c r="E30" s="9" t="s">
        <v>1054</v>
      </c>
      <c r="F30" s="41" t="s">
        <v>965</v>
      </c>
      <c r="G30" s="9" t="s">
        <v>1055</v>
      </c>
      <c r="H30" s="9" t="s">
        <v>23</v>
      </c>
      <c r="I30" s="9"/>
      <c r="J30" s="9" t="s">
        <v>694</v>
      </c>
      <c r="K30" s="9">
        <v>2</v>
      </c>
      <c r="L30" s="10">
        <v>1374.3</v>
      </c>
      <c r="M30" s="10">
        <f t="shared" si="0"/>
        <v>1649.1599999999999</v>
      </c>
      <c r="N30" s="40"/>
    </row>
    <row r="31" spans="1:14" s="1" customFormat="1" ht="35.25" customHeight="1" x14ac:dyDescent="0.25">
      <c r="A31" s="131">
        <v>29</v>
      </c>
      <c r="B31" s="9" t="s">
        <v>1056</v>
      </c>
      <c r="C31" s="9" t="s">
        <v>1057</v>
      </c>
      <c r="D31" s="9" t="s">
        <v>1058</v>
      </c>
      <c r="E31" s="9" t="s">
        <v>1059</v>
      </c>
      <c r="F31" s="41" t="s">
        <v>965</v>
      </c>
      <c r="G31" s="9" t="s">
        <v>1060</v>
      </c>
      <c r="H31" s="9" t="s">
        <v>23</v>
      </c>
      <c r="I31" s="9"/>
      <c r="J31" s="9" t="s">
        <v>694</v>
      </c>
      <c r="K31" s="9">
        <v>2</v>
      </c>
      <c r="L31" s="63" t="s">
        <v>1061</v>
      </c>
      <c r="M31" s="10" t="e">
        <f>"("&amp; L31*1.2 &amp;") Her bir yüzey"</f>
        <v>#VALUE!</v>
      </c>
      <c r="N31" s="40"/>
    </row>
    <row r="32" spans="1:14" s="1" customFormat="1" ht="36.75" customHeight="1" x14ac:dyDescent="0.25">
      <c r="A32" s="131">
        <v>30</v>
      </c>
      <c r="B32" s="9" t="s">
        <v>1062</v>
      </c>
      <c r="C32" s="9" t="s">
        <v>1063</v>
      </c>
      <c r="D32" s="9" t="s">
        <v>1064</v>
      </c>
      <c r="E32" s="9" t="s">
        <v>1065</v>
      </c>
      <c r="F32" s="41" t="s">
        <v>965</v>
      </c>
      <c r="G32" s="9" t="s">
        <v>1066</v>
      </c>
      <c r="H32" s="9" t="s">
        <v>23</v>
      </c>
      <c r="I32" s="9"/>
      <c r="J32" s="9" t="s">
        <v>694</v>
      </c>
      <c r="K32" s="9">
        <v>2</v>
      </c>
      <c r="L32" s="10">
        <v>1023.3</v>
      </c>
      <c r="M32" s="10">
        <f t="shared" si="0"/>
        <v>1227.9599999999998</v>
      </c>
      <c r="N32" s="40"/>
    </row>
    <row r="33" spans="1:14" s="1" customFormat="1" ht="45" customHeight="1" x14ac:dyDescent="0.25">
      <c r="A33" s="131">
        <v>31</v>
      </c>
      <c r="B33" s="9" t="s">
        <v>1067</v>
      </c>
      <c r="C33" s="9" t="s">
        <v>1067</v>
      </c>
      <c r="D33" s="9" t="s">
        <v>1068</v>
      </c>
      <c r="E33" s="9" t="s">
        <v>1069</v>
      </c>
      <c r="F33" s="41" t="s">
        <v>965</v>
      </c>
      <c r="G33" s="9" t="s">
        <v>1070</v>
      </c>
      <c r="H33" s="9" t="s">
        <v>23</v>
      </c>
      <c r="I33" s="9"/>
      <c r="J33" s="9" t="s">
        <v>694</v>
      </c>
      <c r="K33" s="9">
        <v>2</v>
      </c>
      <c r="L33" s="10">
        <v>2011.5</v>
      </c>
      <c r="M33" s="10">
        <f t="shared" si="0"/>
        <v>2413.7999999999997</v>
      </c>
      <c r="N33" s="40"/>
    </row>
    <row r="34" spans="1:14" s="1" customFormat="1" ht="45" x14ac:dyDescent="0.25">
      <c r="A34" s="131">
        <v>32</v>
      </c>
      <c r="B34" s="9" t="s">
        <v>1071</v>
      </c>
      <c r="C34" s="9" t="s">
        <v>1072</v>
      </c>
      <c r="D34" s="9" t="s">
        <v>1073</v>
      </c>
      <c r="E34" s="9" t="s">
        <v>519</v>
      </c>
      <c r="F34" s="41" t="s">
        <v>965</v>
      </c>
      <c r="G34" s="9" t="s">
        <v>1074</v>
      </c>
      <c r="H34" s="9" t="s">
        <v>23</v>
      </c>
      <c r="I34" s="9"/>
      <c r="J34" s="9" t="s">
        <v>694</v>
      </c>
      <c r="K34" s="9">
        <v>2</v>
      </c>
      <c r="L34" s="10" t="s">
        <v>1075</v>
      </c>
      <c r="M34" s="10" t="e">
        <f t="shared" si="0"/>
        <v>#VALUE!</v>
      </c>
      <c r="N34" s="40"/>
    </row>
    <row r="35" spans="1:14" s="1" customFormat="1" ht="45" x14ac:dyDescent="0.25">
      <c r="A35" s="131">
        <v>33</v>
      </c>
      <c r="B35" s="9" t="s">
        <v>1076</v>
      </c>
      <c r="C35" s="9" t="s">
        <v>1077</v>
      </c>
      <c r="D35" s="9" t="s">
        <v>1078</v>
      </c>
      <c r="E35" s="9" t="s">
        <v>1079</v>
      </c>
      <c r="F35" s="41" t="s">
        <v>965</v>
      </c>
      <c r="G35" s="9" t="s">
        <v>1080</v>
      </c>
      <c r="H35" s="9" t="s">
        <v>23</v>
      </c>
      <c r="I35" s="9"/>
      <c r="J35" s="9" t="s">
        <v>694</v>
      </c>
      <c r="K35" s="9">
        <v>2</v>
      </c>
      <c r="L35" s="10">
        <v>1870</v>
      </c>
      <c r="M35" s="10">
        <f t="shared" si="0"/>
        <v>2244</v>
      </c>
      <c r="N35" s="40"/>
    </row>
    <row r="36" spans="1:14" s="1" customFormat="1" ht="45" customHeight="1" x14ac:dyDescent="0.25">
      <c r="A36" s="131">
        <v>34</v>
      </c>
      <c r="B36" s="9" t="s">
        <v>1076</v>
      </c>
      <c r="C36" s="9" t="s">
        <v>1077</v>
      </c>
      <c r="D36" s="9" t="s">
        <v>1078</v>
      </c>
      <c r="E36" s="9" t="s">
        <v>1081</v>
      </c>
      <c r="F36" s="41" t="s">
        <v>965</v>
      </c>
      <c r="G36" s="9" t="s">
        <v>1080</v>
      </c>
      <c r="H36" s="9" t="s">
        <v>23</v>
      </c>
      <c r="I36" s="9"/>
      <c r="J36" s="9" t="s">
        <v>694</v>
      </c>
      <c r="K36" s="9">
        <v>2</v>
      </c>
      <c r="L36" s="10">
        <v>1870</v>
      </c>
      <c r="M36" s="10">
        <f t="shared" si="0"/>
        <v>2244</v>
      </c>
      <c r="N36" s="40"/>
    </row>
    <row r="37" spans="1:14" s="1" customFormat="1" ht="54" customHeight="1" x14ac:dyDescent="0.25">
      <c r="A37" s="131">
        <v>35</v>
      </c>
      <c r="B37" s="9" t="s">
        <v>1071</v>
      </c>
      <c r="C37" s="9" t="s">
        <v>1082</v>
      </c>
      <c r="D37" s="9" t="s">
        <v>1083</v>
      </c>
      <c r="E37" s="9" t="s">
        <v>1084</v>
      </c>
      <c r="F37" s="41" t="s">
        <v>965</v>
      </c>
      <c r="G37" s="9" t="s">
        <v>1085</v>
      </c>
      <c r="H37" s="9" t="s">
        <v>23</v>
      </c>
      <c r="I37" s="9"/>
      <c r="J37" s="9" t="s">
        <v>694</v>
      </c>
      <c r="K37" s="9">
        <v>2</v>
      </c>
      <c r="L37" s="10">
        <v>1107</v>
      </c>
      <c r="M37" s="10">
        <f t="shared" si="0"/>
        <v>1328.3999999999999</v>
      </c>
      <c r="N37" s="40"/>
    </row>
    <row r="38" spans="1:14" s="1" customFormat="1" ht="51.75" customHeight="1" x14ac:dyDescent="0.25">
      <c r="A38" s="131">
        <v>36</v>
      </c>
      <c r="B38" s="9" t="s">
        <v>1071</v>
      </c>
      <c r="C38" s="9" t="s">
        <v>1086</v>
      </c>
      <c r="D38" s="9" t="s">
        <v>1087</v>
      </c>
      <c r="E38" s="9" t="s">
        <v>1088</v>
      </c>
      <c r="F38" s="41" t="s">
        <v>965</v>
      </c>
      <c r="G38" s="9" t="s">
        <v>1089</v>
      </c>
      <c r="H38" s="9" t="s">
        <v>23</v>
      </c>
      <c r="I38" s="9"/>
      <c r="J38" s="9" t="s">
        <v>694</v>
      </c>
      <c r="K38" s="9">
        <v>2</v>
      </c>
      <c r="L38" s="10">
        <v>1107</v>
      </c>
      <c r="M38" s="10">
        <f t="shared" si="0"/>
        <v>1328.3999999999999</v>
      </c>
      <c r="N38" s="40"/>
    </row>
    <row r="39" spans="1:14" s="1" customFormat="1" ht="33.75" customHeight="1" x14ac:dyDescent="0.25">
      <c r="A39" s="131">
        <v>37</v>
      </c>
      <c r="B39" s="9" t="s">
        <v>1090</v>
      </c>
      <c r="C39" s="9" t="s">
        <v>1091</v>
      </c>
      <c r="D39" s="9" t="s">
        <v>1092</v>
      </c>
      <c r="E39" s="9" t="s">
        <v>1093</v>
      </c>
      <c r="F39" s="41" t="s">
        <v>965</v>
      </c>
      <c r="G39" s="9" t="s">
        <v>1094</v>
      </c>
      <c r="H39" s="9" t="s">
        <v>23</v>
      </c>
      <c r="I39" s="9"/>
      <c r="J39" s="9" t="s">
        <v>694</v>
      </c>
      <c r="K39" s="9">
        <v>2</v>
      </c>
      <c r="L39" s="10">
        <v>1870</v>
      </c>
      <c r="M39" s="10">
        <f t="shared" si="0"/>
        <v>2244</v>
      </c>
      <c r="N39" s="40"/>
    </row>
    <row r="40" spans="1:14" s="1" customFormat="1" ht="45" customHeight="1" x14ac:dyDescent="0.25">
      <c r="A40" s="131">
        <v>38</v>
      </c>
      <c r="B40" s="9" t="s">
        <v>1095</v>
      </c>
      <c r="C40" s="9" t="s">
        <v>1096</v>
      </c>
      <c r="D40" s="9" t="s">
        <v>1092</v>
      </c>
      <c r="E40" s="9" t="s">
        <v>1093</v>
      </c>
      <c r="F40" s="41" t="s">
        <v>965</v>
      </c>
      <c r="G40" s="9" t="s">
        <v>1094</v>
      </c>
      <c r="H40" s="9" t="s">
        <v>23</v>
      </c>
      <c r="I40" s="9"/>
      <c r="J40" s="9" t="s">
        <v>694</v>
      </c>
      <c r="K40" s="9">
        <v>2</v>
      </c>
      <c r="L40" s="10">
        <v>1870</v>
      </c>
      <c r="M40" s="10">
        <f t="shared" si="0"/>
        <v>2244</v>
      </c>
      <c r="N40" s="40"/>
    </row>
    <row r="41" spans="1:14" s="1" customFormat="1" ht="45" customHeight="1" x14ac:dyDescent="0.25">
      <c r="A41" s="131">
        <v>39</v>
      </c>
      <c r="B41" s="9" t="s">
        <v>1097</v>
      </c>
      <c r="C41" s="9" t="s">
        <v>1098</v>
      </c>
      <c r="D41" s="9" t="s">
        <v>1092</v>
      </c>
      <c r="E41" s="9" t="s">
        <v>1093</v>
      </c>
      <c r="F41" s="41" t="s">
        <v>965</v>
      </c>
      <c r="G41" s="9" t="s">
        <v>1094</v>
      </c>
      <c r="H41" s="9" t="s">
        <v>23</v>
      </c>
      <c r="I41" s="9"/>
      <c r="J41" s="9" t="s">
        <v>694</v>
      </c>
      <c r="K41" s="9">
        <v>2</v>
      </c>
      <c r="L41" s="10">
        <v>1870</v>
      </c>
      <c r="M41" s="10">
        <f t="shared" si="0"/>
        <v>2244</v>
      </c>
      <c r="N41" s="40"/>
    </row>
    <row r="42" spans="1:14" s="1" customFormat="1" ht="45" x14ac:dyDescent="0.25">
      <c r="A42" s="131">
        <v>40</v>
      </c>
      <c r="B42" s="9" t="s">
        <v>1090</v>
      </c>
      <c r="C42" s="9" t="s">
        <v>1091</v>
      </c>
      <c r="D42" s="9" t="s">
        <v>1099</v>
      </c>
      <c r="E42" s="9" t="s">
        <v>1100</v>
      </c>
      <c r="F42" s="41" t="s">
        <v>965</v>
      </c>
      <c r="G42" s="9" t="s">
        <v>1101</v>
      </c>
      <c r="H42" s="9" t="s">
        <v>23</v>
      </c>
      <c r="I42" s="9"/>
      <c r="J42" s="9" t="s">
        <v>694</v>
      </c>
      <c r="K42" s="9">
        <v>3</v>
      </c>
      <c r="L42" s="10">
        <v>1870</v>
      </c>
      <c r="M42" s="10">
        <f t="shared" si="0"/>
        <v>2244</v>
      </c>
      <c r="N42" s="40"/>
    </row>
    <row r="43" spans="1:14" s="1" customFormat="1" ht="45" x14ac:dyDescent="0.25">
      <c r="A43" s="131">
        <v>41</v>
      </c>
      <c r="B43" s="9" t="s">
        <v>1095</v>
      </c>
      <c r="C43" s="9" t="s">
        <v>1096</v>
      </c>
      <c r="D43" s="9" t="s">
        <v>1099</v>
      </c>
      <c r="E43" s="9" t="s">
        <v>1100</v>
      </c>
      <c r="F43" s="41" t="s">
        <v>965</v>
      </c>
      <c r="G43" s="9" t="s">
        <v>1101</v>
      </c>
      <c r="H43" s="9" t="s">
        <v>23</v>
      </c>
      <c r="I43" s="9"/>
      <c r="J43" s="9" t="s">
        <v>694</v>
      </c>
      <c r="K43" s="9">
        <v>3</v>
      </c>
      <c r="L43" s="10">
        <v>1870</v>
      </c>
      <c r="M43" s="10">
        <f t="shared" si="0"/>
        <v>2244</v>
      </c>
      <c r="N43" s="40"/>
    </row>
    <row r="44" spans="1:14" s="1" customFormat="1" ht="45" customHeight="1" x14ac:dyDescent="0.25">
      <c r="A44" s="131">
        <v>42</v>
      </c>
      <c r="B44" s="9" t="s">
        <v>1102</v>
      </c>
      <c r="C44" s="9" t="s">
        <v>1102</v>
      </c>
      <c r="D44" s="9" t="s">
        <v>1103</v>
      </c>
      <c r="E44" s="9" t="s">
        <v>1084</v>
      </c>
      <c r="F44" s="41" t="s">
        <v>965</v>
      </c>
      <c r="G44" s="9" t="s">
        <v>1074</v>
      </c>
      <c r="H44" s="9" t="s">
        <v>23</v>
      </c>
      <c r="I44" s="9"/>
      <c r="J44" s="9" t="s">
        <v>694</v>
      </c>
      <c r="K44" s="9">
        <v>2</v>
      </c>
      <c r="L44" s="10">
        <v>1870</v>
      </c>
      <c r="M44" s="10">
        <f t="shared" si="0"/>
        <v>2244</v>
      </c>
      <c r="N44" s="40"/>
    </row>
    <row r="45" spans="1:14" s="1" customFormat="1" ht="45" customHeight="1" x14ac:dyDescent="0.25">
      <c r="A45" s="131">
        <v>43</v>
      </c>
      <c r="B45" s="9" t="s">
        <v>370</v>
      </c>
      <c r="C45" s="9" t="s">
        <v>1104</v>
      </c>
      <c r="D45" s="9" t="s">
        <v>1105</v>
      </c>
      <c r="E45" s="9" t="s">
        <v>1106</v>
      </c>
      <c r="F45" s="41" t="s">
        <v>965</v>
      </c>
      <c r="G45" s="9" t="s">
        <v>1107</v>
      </c>
      <c r="H45" s="9" t="s">
        <v>23</v>
      </c>
      <c r="I45" s="9"/>
      <c r="J45" s="9" t="s">
        <v>694</v>
      </c>
      <c r="K45" s="9">
        <v>2</v>
      </c>
      <c r="L45" s="10">
        <v>1517.4</v>
      </c>
      <c r="M45" s="10">
        <f t="shared" si="0"/>
        <v>1820.88</v>
      </c>
      <c r="N45" s="40"/>
    </row>
    <row r="46" spans="1:14" s="1" customFormat="1" ht="45" customHeight="1" x14ac:dyDescent="0.25">
      <c r="A46" s="131">
        <v>44</v>
      </c>
      <c r="B46" s="131" t="s">
        <v>370</v>
      </c>
      <c r="C46" s="131" t="s">
        <v>1108</v>
      </c>
      <c r="D46" s="131" t="s">
        <v>1109</v>
      </c>
      <c r="E46" s="131" t="s">
        <v>1110</v>
      </c>
      <c r="F46" s="41" t="s">
        <v>965</v>
      </c>
      <c r="G46" s="131" t="s">
        <v>1111</v>
      </c>
      <c r="H46" s="131" t="s">
        <v>23</v>
      </c>
      <c r="I46" s="131"/>
      <c r="J46" s="131" t="s">
        <v>694</v>
      </c>
      <c r="K46" s="131">
        <v>2</v>
      </c>
      <c r="L46" s="10">
        <v>2150</v>
      </c>
      <c r="M46" s="10">
        <f t="shared" si="0"/>
        <v>2580</v>
      </c>
      <c r="N46" s="40"/>
    </row>
    <row r="47" spans="1:14" s="1" customFormat="1" ht="45" customHeight="1" x14ac:dyDescent="0.25">
      <c r="A47" s="131">
        <v>45</v>
      </c>
      <c r="B47" s="131" t="s">
        <v>452</v>
      </c>
      <c r="C47" s="131" t="s">
        <v>1112</v>
      </c>
      <c r="D47" s="131" t="s">
        <v>1113</v>
      </c>
      <c r="E47" s="131" t="s">
        <v>1114</v>
      </c>
      <c r="F47" s="41" t="s">
        <v>965</v>
      </c>
      <c r="G47" s="131" t="s">
        <v>1115</v>
      </c>
      <c r="H47" s="131" t="s">
        <v>23</v>
      </c>
      <c r="I47" s="131"/>
      <c r="J47" s="131" t="s">
        <v>694</v>
      </c>
      <c r="K47" s="131">
        <v>2</v>
      </c>
      <c r="L47" s="10">
        <v>3069.9</v>
      </c>
      <c r="M47" s="10">
        <f t="shared" si="0"/>
        <v>3683.88</v>
      </c>
      <c r="N47" s="40"/>
    </row>
    <row r="48" spans="1:14" s="1" customFormat="1" ht="34.5" customHeight="1" x14ac:dyDescent="0.25">
      <c r="A48" s="131">
        <v>46</v>
      </c>
      <c r="B48" s="131" t="s">
        <v>648</v>
      </c>
      <c r="C48" s="131" t="s">
        <v>1116</v>
      </c>
      <c r="D48" s="131" t="s">
        <v>1117</v>
      </c>
      <c r="E48" s="131" t="s">
        <v>1114</v>
      </c>
      <c r="F48" s="41" t="s">
        <v>965</v>
      </c>
      <c r="G48" s="131" t="s">
        <v>1118</v>
      </c>
      <c r="H48" s="131" t="s">
        <v>23</v>
      </c>
      <c r="I48" s="131"/>
      <c r="J48" s="131" t="s">
        <v>694</v>
      </c>
      <c r="K48" s="131">
        <v>2</v>
      </c>
      <c r="L48" s="10">
        <v>1107</v>
      </c>
      <c r="M48" s="10">
        <f t="shared" si="0"/>
        <v>1328.3999999999999</v>
      </c>
      <c r="N48" s="40"/>
    </row>
    <row r="49" spans="1:17" s="1" customFormat="1" ht="34.5" customHeight="1" x14ac:dyDescent="0.25">
      <c r="A49" s="131">
        <v>47</v>
      </c>
      <c r="B49" s="131" t="s">
        <v>967</v>
      </c>
      <c r="C49" s="131" t="s">
        <v>1119</v>
      </c>
      <c r="D49" s="131" t="s">
        <v>1120</v>
      </c>
      <c r="E49" s="131" t="s">
        <v>1114</v>
      </c>
      <c r="F49" s="41" t="s">
        <v>965</v>
      </c>
      <c r="G49" s="131" t="s">
        <v>1121</v>
      </c>
      <c r="H49" s="131" t="s">
        <v>23</v>
      </c>
      <c r="I49" s="131"/>
      <c r="J49" s="131" t="s">
        <v>694</v>
      </c>
      <c r="K49" s="131">
        <v>2</v>
      </c>
      <c r="L49" s="10">
        <v>2082</v>
      </c>
      <c r="M49" s="10">
        <f t="shared" si="0"/>
        <v>2498.4</v>
      </c>
      <c r="N49" s="40"/>
    </row>
    <row r="50" spans="1:17" s="1" customFormat="1" ht="34.5" customHeight="1" x14ac:dyDescent="0.25">
      <c r="A50" s="131">
        <v>48</v>
      </c>
      <c r="B50" s="131" t="s">
        <v>1122</v>
      </c>
      <c r="C50" s="131" t="s">
        <v>1123</v>
      </c>
      <c r="D50" s="131" t="s">
        <v>1124</v>
      </c>
      <c r="E50" s="131" t="s">
        <v>1125</v>
      </c>
      <c r="F50" s="41" t="s">
        <v>965</v>
      </c>
      <c r="G50" s="131" t="s">
        <v>1126</v>
      </c>
      <c r="H50" s="131" t="s">
        <v>23</v>
      </c>
      <c r="I50" s="131"/>
      <c r="J50" s="131" t="s">
        <v>694</v>
      </c>
      <c r="K50" s="131">
        <v>2</v>
      </c>
      <c r="L50" s="10">
        <v>1870</v>
      </c>
      <c r="M50" s="10">
        <f t="shared" si="0"/>
        <v>2244</v>
      </c>
      <c r="N50" s="40"/>
    </row>
    <row r="51" spans="1:17" s="1" customFormat="1" ht="34.5" customHeight="1" x14ac:dyDescent="0.25">
      <c r="A51" s="131">
        <v>49</v>
      </c>
      <c r="B51" s="131" t="s">
        <v>1127</v>
      </c>
      <c r="C51" s="131" t="s">
        <v>1128</v>
      </c>
      <c r="D51" s="131" t="s">
        <v>1129</v>
      </c>
      <c r="E51" s="131" t="s">
        <v>1130</v>
      </c>
      <c r="F51" s="41" t="s">
        <v>965</v>
      </c>
      <c r="G51" s="131" t="s">
        <v>1131</v>
      </c>
      <c r="H51" s="131" t="s">
        <v>23</v>
      </c>
      <c r="I51" s="131"/>
      <c r="J51" s="131" t="s">
        <v>694</v>
      </c>
      <c r="K51" s="131">
        <v>2</v>
      </c>
      <c r="L51" s="10">
        <v>1870</v>
      </c>
      <c r="M51" s="10">
        <f t="shared" si="0"/>
        <v>2244</v>
      </c>
      <c r="N51" s="40"/>
    </row>
    <row r="52" spans="1:17" s="1" customFormat="1" ht="34.5" customHeight="1" x14ac:dyDescent="0.25">
      <c r="A52" s="131">
        <v>50</v>
      </c>
      <c r="B52" s="131" t="s">
        <v>1132</v>
      </c>
      <c r="C52" s="131" t="s">
        <v>1133</v>
      </c>
      <c r="D52" s="131" t="s">
        <v>1134</v>
      </c>
      <c r="E52" s="131" t="s">
        <v>1019</v>
      </c>
      <c r="F52" s="41" t="s">
        <v>965</v>
      </c>
      <c r="G52" s="131" t="s">
        <v>1135</v>
      </c>
      <c r="H52" s="131" t="s">
        <v>23</v>
      </c>
      <c r="I52" s="131"/>
      <c r="J52" s="131" t="s">
        <v>694</v>
      </c>
      <c r="K52" s="131">
        <v>2</v>
      </c>
      <c r="L52" s="10">
        <v>1870</v>
      </c>
      <c r="M52" s="10">
        <f t="shared" si="0"/>
        <v>2244</v>
      </c>
      <c r="N52" s="40"/>
    </row>
    <row r="53" spans="1:17" s="1" customFormat="1" ht="33.75" customHeight="1" x14ac:dyDescent="0.25">
      <c r="A53" s="116"/>
      <c r="B53" s="142" t="s">
        <v>1629</v>
      </c>
      <c r="C53" s="142"/>
      <c r="D53" s="142"/>
      <c r="E53" s="142"/>
      <c r="F53" s="142"/>
      <c r="G53" s="142"/>
      <c r="H53" s="142"/>
      <c r="I53" s="142"/>
      <c r="J53" s="142"/>
      <c r="K53" s="142"/>
      <c r="L53" s="142"/>
      <c r="M53" s="142"/>
      <c r="N53" s="36"/>
      <c r="O53" s="11"/>
      <c r="P53" s="121"/>
      <c r="Q53" s="121"/>
    </row>
  </sheetData>
  <autoFilter ref="A2:M52"/>
  <mergeCells count="3">
    <mergeCell ref="A1:M1"/>
    <mergeCell ref="E15:E16"/>
    <mergeCell ref="B53:M53"/>
  </mergeCells>
  <conditionalFormatting sqref="B16:D16 F16:L16 A3:M3 B8:L15 A4:L7 M4:M45 B17:L45 A8:A45 A46:M52">
    <cfRule type="expression" dxfId="26" priority="4">
      <formula>ISODD($A3)=TRUE</formula>
    </cfRule>
  </conditionalFormatting>
  <pageMargins left="0.39370078740157483" right="0.19685039370078741" top="0.39370078740157483" bottom="0.39370078740157483" header="0" footer="0"/>
  <pageSetup paperSize="9" scale="95" fitToHeight="0" orientation="landscape" r:id="rId1"/>
  <headerFooter>
    <oddFooter>&amp;LForm No: KYS-FR-88        &amp;RRev.No./Tar:00/24.05.2021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tabColor theme="3" tint="-0.249977111117893"/>
    <pageSetUpPr fitToPage="1"/>
  </sheetPr>
  <dimension ref="A1:Q60"/>
  <sheetViews>
    <sheetView topLeftCell="A25" zoomScale="85" zoomScaleNormal="85" workbookViewId="0">
      <selection activeCell="E46" sqref="E46"/>
    </sheetView>
  </sheetViews>
  <sheetFormatPr defaultRowHeight="15" x14ac:dyDescent="0.25"/>
  <cols>
    <col min="1" max="1" width="4.7109375" style="16" customWidth="1"/>
    <col min="2" max="2" width="24.140625" style="16" customWidth="1"/>
    <col min="3" max="3" width="34.42578125" style="11" customWidth="1"/>
    <col min="4" max="4" width="20.5703125" style="11" customWidth="1"/>
    <col min="5" max="5" width="21.5703125" style="16" customWidth="1"/>
    <col min="6" max="6" width="11.7109375" style="17" customWidth="1"/>
    <col min="7" max="7" width="7.140625" style="71" customWidth="1"/>
    <col min="8" max="8" width="4.7109375" style="11" customWidth="1"/>
    <col min="9" max="9" width="10.28515625" style="42" customWidth="1"/>
    <col min="10" max="10" width="7.85546875" style="21" customWidth="1"/>
    <col min="11" max="16384" width="9.140625" style="1"/>
  </cols>
  <sheetData>
    <row r="1" spans="1:10" ht="20.25" x14ac:dyDescent="0.25">
      <c r="A1" s="138" t="s">
        <v>1136</v>
      </c>
      <c r="B1" s="139"/>
      <c r="C1" s="139"/>
      <c r="D1" s="139"/>
      <c r="E1" s="139"/>
      <c r="F1" s="139"/>
      <c r="G1" s="139"/>
      <c r="H1" s="139"/>
      <c r="I1" s="139"/>
      <c r="J1" s="140"/>
    </row>
    <row r="2" spans="1:10" s="66" customFormat="1" ht="51" x14ac:dyDescent="0.25">
      <c r="A2" s="4" t="s">
        <v>1</v>
      </c>
      <c r="B2" s="4" t="s">
        <v>2</v>
      </c>
      <c r="C2" s="4" t="s">
        <v>3</v>
      </c>
      <c r="D2" s="4" t="s">
        <v>4</v>
      </c>
      <c r="E2" s="4" t="s">
        <v>5</v>
      </c>
      <c r="F2" s="4" t="s">
        <v>6</v>
      </c>
      <c r="G2" s="4" t="s">
        <v>7</v>
      </c>
      <c r="H2" s="4" t="s">
        <v>1137</v>
      </c>
      <c r="I2" s="65" t="s">
        <v>9</v>
      </c>
      <c r="J2" s="112" t="s">
        <v>10</v>
      </c>
    </row>
    <row r="3" spans="1:10" ht="45" x14ac:dyDescent="0.25">
      <c r="A3" s="9">
        <v>1</v>
      </c>
      <c r="B3" s="9" t="s">
        <v>1138</v>
      </c>
      <c r="C3" s="9" t="s">
        <v>1139</v>
      </c>
      <c r="D3" s="9" t="s">
        <v>1140</v>
      </c>
      <c r="E3" s="9" t="s">
        <v>1141</v>
      </c>
      <c r="F3" s="9" t="s">
        <v>94</v>
      </c>
      <c r="G3" s="9" t="s">
        <v>656</v>
      </c>
      <c r="H3" s="9">
        <v>2</v>
      </c>
      <c r="I3" s="67">
        <v>845.1</v>
      </c>
      <c r="J3" s="10">
        <f>I3*1.2</f>
        <v>1014.12</v>
      </c>
    </row>
    <row r="4" spans="1:10" ht="75" x14ac:dyDescent="0.25">
      <c r="A4" s="9">
        <v>2</v>
      </c>
      <c r="B4" s="9" t="s">
        <v>1142</v>
      </c>
      <c r="C4" s="9" t="s">
        <v>1143</v>
      </c>
      <c r="D4" s="9" t="s">
        <v>1144</v>
      </c>
      <c r="E4" s="9" t="s">
        <v>1145</v>
      </c>
      <c r="F4" s="9" t="s">
        <v>94</v>
      </c>
      <c r="G4" s="9" t="s">
        <v>656</v>
      </c>
      <c r="H4" s="9">
        <v>1</v>
      </c>
      <c r="I4" s="67">
        <v>845.1</v>
      </c>
      <c r="J4" s="10">
        <f t="shared" ref="J4:J55" si="0">I4*1.2</f>
        <v>1014.12</v>
      </c>
    </row>
    <row r="5" spans="1:10" ht="45" x14ac:dyDescent="0.25">
      <c r="A5" s="9">
        <v>3</v>
      </c>
      <c r="B5" s="9" t="s">
        <v>1146</v>
      </c>
      <c r="C5" s="9" t="s">
        <v>1146</v>
      </c>
      <c r="D5" s="9" t="s">
        <v>1147</v>
      </c>
      <c r="E5" s="9" t="s">
        <v>1148</v>
      </c>
      <c r="F5" s="9" t="s">
        <v>94</v>
      </c>
      <c r="G5" s="9" t="s">
        <v>656</v>
      </c>
      <c r="H5" s="9">
        <v>1</v>
      </c>
      <c r="I5" s="67">
        <v>845.1</v>
      </c>
      <c r="J5" s="10">
        <f t="shared" si="0"/>
        <v>1014.12</v>
      </c>
    </row>
    <row r="6" spans="1:10" ht="90" x14ac:dyDescent="0.25">
      <c r="A6" s="9">
        <v>4</v>
      </c>
      <c r="B6" s="9" t="s">
        <v>1149</v>
      </c>
      <c r="C6" s="9" t="s">
        <v>1149</v>
      </c>
      <c r="D6" s="9" t="s">
        <v>1150</v>
      </c>
      <c r="E6" s="9" t="s">
        <v>1151</v>
      </c>
      <c r="F6" s="9" t="s">
        <v>94</v>
      </c>
      <c r="G6" s="9" t="s">
        <v>656</v>
      </c>
      <c r="H6" s="9">
        <v>1</v>
      </c>
      <c r="I6" s="67">
        <v>845.1</v>
      </c>
      <c r="J6" s="10">
        <f t="shared" si="0"/>
        <v>1014.12</v>
      </c>
    </row>
    <row r="7" spans="1:10" ht="45" x14ac:dyDescent="0.25">
      <c r="A7" s="15">
        <v>5</v>
      </c>
      <c r="B7" s="15" t="s">
        <v>1152</v>
      </c>
      <c r="C7" s="15" t="s">
        <v>1152</v>
      </c>
      <c r="D7" s="15" t="s">
        <v>1153</v>
      </c>
      <c r="E7" s="15" t="s">
        <v>1154</v>
      </c>
      <c r="F7" s="15" t="s">
        <v>94</v>
      </c>
      <c r="G7" s="15" t="s">
        <v>656</v>
      </c>
      <c r="H7" s="15">
        <v>1</v>
      </c>
      <c r="I7" s="67">
        <v>845.1</v>
      </c>
      <c r="J7" s="10">
        <f t="shared" si="0"/>
        <v>1014.12</v>
      </c>
    </row>
    <row r="8" spans="1:10" ht="45" x14ac:dyDescent="0.25">
      <c r="A8" s="9">
        <v>6</v>
      </c>
      <c r="B8" s="9" t="s">
        <v>1155</v>
      </c>
      <c r="C8" s="9" t="s">
        <v>1156</v>
      </c>
      <c r="D8" s="9" t="s">
        <v>1157</v>
      </c>
      <c r="E8" s="9" t="s">
        <v>1158</v>
      </c>
      <c r="F8" s="9" t="s">
        <v>94</v>
      </c>
      <c r="G8" s="9" t="s">
        <v>656</v>
      </c>
      <c r="H8" s="9">
        <v>3</v>
      </c>
      <c r="I8" s="67">
        <v>845.1</v>
      </c>
      <c r="J8" s="10">
        <f t="shared" si="0"/>
        <v>1014.12</v>
      </c>
    </row>
    <row r="9" spans="1:10" ht="45" x14ac:dyDescent="0.25">
      <c r="A9" s="9">
        <v>7</v>
      </c>
      <c r="B9" s="9" t="s">
        <v>1142</v>
      </c>
      <c r="C9" s="9" t="s">
        <v>1159</v>
      </c>
      <c r="D9" s="9" t="s">
        <v>1160</v>
      </c>
      <c r="E9" s="9" t="s">
        <v>91</v>
      </c>
      <c r="F9" s="9" t="s">
        <v>94</v>
      </c>
      <c r="G9" s="9" t="s">
        <v>656</v>
      </c>
      <c r="H9" s="9">
        <v>1</v>
      </c>
      <c r="I9" s="67">
        <v>845.1</v>
      </c>
      <c r="J9" s="10">
        <f t="shared" si="0"/>
        <v>1014.12</v>
      </c>
    </row>
    <row r="10" spans="1:10" ht="45" x14ac:dyDescent="0.25">
      <c r="A10" s="9">
        <v>8</v>
      </c>
      <c r="B10" s="9" t="s">
        <v>1161</v>
      </c>
      <c r="C10" s="9" t="s">
        <v>1162</v>
      </c>
      <c r="D10" s="9" t="s">
        <v>1163</v>
      </c>
      <c r="E10" s="9" t="s">
        <v>91</v>
      </c>
      <c r="F10" s="9" t="s">
        <v>94</v>
      </c>
      <c r="G10" s="9" t="s">
        <v>656</v>
      </c>
      <c r="H10" s="9">
        <v>1</v>
      </c>
      <c r="I10" s="67">
        <v>1107</v>
      </c>
      <c r="J10" s="10">
        <f t="shared" si="0"/>
        <v>1328.3999999999999</v>
      </c>
    </row>
    <row r="11" spans="1:10" ht="45" x14ac:dyDescent="0.25">
      <c r="A11" s="9">
        <v>9</v>
      </c>
      <c r="B11" s="9" t="s">
        <v>1164</v>
      </c>
      <c r="C11" s="9" t="s">
        <v>1164</v>
      </c>
      <c r="D11" s="9" t="s">
        <v>1165</v>
      </c>
      <c r="E11" s="9" t="s">
        <v>91</v>
      </c>
      <c r="F11" s="9" t="s">
        <v>94</v>
      </c>
      <c r="G11" s="9" t="s">
        <v>656</v>
      </c>
      <c r="H11" s="9">
        <v>1</v>
      </c>
      <c r="I11" s="67">
        <v>1007.1</v>
      </c>
      <c r="J11" s="10">
        <f t="shared" si="0"/>
        <v>1208.52</v>
      </c>
    </row>
    <row r="12" spans="1:10" ht="20.25" customHeight="1" x14ac:dyDescent="0.25">
      <c r="A12" s="9">
        <v>10</v>
      </c>
      <c r="B12" s="9" t="s">
        <v>1164</v>
      </c>
      <c r="C12" s="9" t="s">
        <v>1164</v>
      </c>
      <c r="D12" s="9" t="s">
        <v>1166</v>
      </c>
      <c r="E12" s="9" t="s">
        <v>91</v>
      </c>
      <c r="F12" s="9" t="s">
        <v>94</v>
      </c>
      <c r="G12" s="9" t="s">
        <v>656</v>
      </c>
      <c r="H12" s="9">
        <v>3</v>
      </c>
      <c r="I12" s="67">
        <v>777.6</v>
      </c>
      <c r="J12" s="10">
        <f t="shared" si="0"/>
        <v>933.12</v>
      </c>
    </row>
    <row r="13" spans="1:10" ht="30" x14ac:dyDescent="0.25">
      <c r="A13" s="9">
        <v>11</v>
      </c>
      <c r="B13" s="9" t="s">
        <v>1138</v>
      </c>
      <c r="C13" s="9" t="s">
        <v>1139</v>
      </c>
      <c r="D13" s="9" t="s">
        <v>1167</v>
      </c>
      <c r="E13" s="9" t="s">
        <v>91</v>
      </c>
      <c r="F13" s="9" t="s">
        <v>94</v>
      </c>
      <c r="G13" s="9" t="s">
        <v>656</v>
      </c>
      <c r="H13" s="9">
        <v>3</v>
      </c>
      <c r="I13" s="67">
        <v>459</v>
      </c>
      <c r="J13" s="10">
        <f t="shared" si="0"/>
        <v>550.79999999999995</v>
      </c>
    </row>
    <row r="14" spans="1:10" ht="21.75" customHeight="1" x14ac:dyDescent="0.25">
      <c r="A14" s="9">
        <v>12</v>
      </c>
      <c r="B14" s="9" t="s">
        <v>1142</v>
      </c>
      <c r="C14" s="9" t="s">
        <v>1143</v>
      </c>
      <c r="D14" s="9" t="s">
        <v>1168</v>
      </c>
      <c r="E14" s="9" t="s">
        <v>91</v>
      </c>
      <c r="F14" s="9" t="s">
        <v>94</v>
      </c>
      <c r="G14" s="9" t="s">
        <v>656</v>
      </c>
      <c r="H14" s="9">
        <v>1</v>
      </c>
      <c r="I14" s="67">
        <v>459</v>
      </c>
      <c r="J14" s="10">
        <f t="shared" si="0"/>
        <v>550.79999999999995</v>
      </c>
    </row>
    <row r="15" spans="1:10" ht="21.75" customHeight="1" x14ac:dyDescent="0.25">
      <c r="A15" s="9">
        <v>13</v>
      </c>
      <c r="B15" s="9" t="s">
        <v>1146</v>
      </c>
      <c r="C15" s="9" t="s">
        <v>1146</v>
      </c>
      <c r="D15" s="9" t="s">
        <v>1169</v>
      </c>
      <c r="E15" s="9" t="s">
        <v>91</v>
      </c>
      <c r="F15" s="9" t="s">
        <v>94</v>
      </c>
      <c r="G15" s="9" t="s">
        <v>656</v>
      </c>
      <c r="H15" s="9">
        <v>1</v>
      </c>
      <c r="I15" s="67">
        <v>459</v>
      </c>
      <c r="J15" s="10">
        <f t="shared" si="0"/>
        <v>550.79999999999995</v>
      </c>
    </row>
    <row r="16" spans="1:10" ht="21.75" customHeight="1" x14ac:dyDescent="0.25">
      <c r="A16" s="9">
        <v>14</v>
      </c>
      <c r="B16" s="9" t="s">
        <v>1161</v>
      </c>
      <c r="C16" s="9" t="s">
        <v>1162</v>
      </c>
      <c r="D16" s="9" t="s">
        <v>1170</v>
      </c>
      <c r="E16" s="9" t="s">
        <v>91</v>
      </c>
      <c r="F16" s="9" t="s">
        <v>94</v>
      </c>
      <c r="G16" s="9" t="s">
        <v>656</v>
      </c>
      <c r="H16" s="9">
        <v>4</v>
      </c>
      <c r="I16" s="67">
        <v>777.6</v>
      </c>
      <c r="J16" s="10">
        <f t="shared" si="0"/>
        <v>933.12</v>
      </c>
    </row>
    <row r="17" spans="1:10" ht="60" x14ac:dyDescent="0.25">
      <c r="A17" s="9">
        <v>15</v>
      </c>
      <c r="B17" s="9" t="s">
        <v>1155</v>
      </c>
      <c r="C17" s="9" t="s">
        <v>1156</v>
      </c>
      <c r="D17" s="9" t="s">
        <v>1171</v>
      </c>
      <c r="E17" s="9" t="s">
        <v>1172</v>
      </c>
      <c r="F17" s="9" t="s">
        <v>94</v>
      </c>
      <c r="G17" s="9" t="s">
        <v>656</v>
      </c>
      <c r="H17" s="9">
        <v>5</v>
      </c>
      <c r="I17" s="67">
        <v>459</v>
      </c>
      <c r="J17" s="10">
        <f t="shared" si="0"/>
        <v>550.79999999999995</v>
      </c>
    </row>
    <row r="18" spans="1:10" ht="48" customHeight="1" x14ac:dyDescent="0.25">
      <c r="A18" s="9">
        <v>16</v>
      </c>
      <c r="B18" s="9" t="s">
        <v>1155</v>
      </c>
      <c r="C18" s="9" t="s">
        <v>1156</v>
      </c>
      <c r="D18" s="9" t="s">
        <v>1173</v>
      </c>
      <c r="E18" s="9" t="s">
        <v>1174</v>
      </c>
      <c r="F18" s="9" t="s">
        <v>94</v>
      </c>
      <c r="G18" s="9" t="s">
        <v>656</v>
      </c>
      <c r="H18" s="9">
        <v>5</v>
      </c>
      <c r="I18" s="67">
        <v>459</v>
      </c>
      <c r="J18" s="10">
        <f t="shared" si="0"/>
        <v>550.79999999999995</v>
      </c>
    </row>
    <row r="19" spans="1:10" ht="45" x14ac:dyDescent="0.25">
      <c r="A19" s="15">
        <v>17</v>
      </c>
      <c r="B19" s="69" t="s">
        <v>1149</v>
      </c>
      <c r="C19" s="69" t="s">
        <v>1149</v>
      </c>
      <c r="D19" s="15" t="s">
        <v>1175</v>
      </c>
      <c r="E19" s="15" t="s">
        <v>91</v>
      </c>
      <c r="F19" s="15" t="s">
        <v>94</v>
      </c>
      <c r="G19" s="15" t="s">
        <v>656</v>
      </c>
      <c r="H19" s="15">
        <v>2</v>
      </c>
      <c r="I19" s="68">
        <v>518.4</v>
      </c>
      <c r="J19" s="10">
        <f t="shared" si="0"/>
        <v>622.07999999999993</v>
      </c>
    </row>
    <row r="20" spans="1:10" ht="24" customHeight="1" x14ac:dyDescent="0.25">
      <c r="A20" s="9">
        <v>18</v>
      </c>
      <c r="B20" s="9" t="s">
        <v>1176</v>
      </c>
      <c r="C20" s="9" t="s">
        <v>1176</v>
      </c>
      <c r="D20" s="9" t="s">
        <v>1177</v>
      </c>
      <c r="E20" s="9" t="s">
        <v>1178</v>
      </c>
      <c r="F20" s="9" t="s">
        <v>94</v>
      </c>
      <c r="G20" s="9" t="s">
        <v>656</v>
      </c>
      <c r="H20" s="9">
        <v>1</v>
      </c>
      <c r="I20" s="67">
        <v>396.9</v>
      </c>
      <c r="J20" s="10">
        <f t="shared" si="0"/>
        <v>476.28</v>
      </c>
    </row>
    <row r="21" spans="1:10" ht="45" x14ac:dyDescent="0.25">
      <c r="A21" s="9">
        <v>19</v>
      </c>
      <c r="B21" s="9" t="s">
        <v>1152</v>
      </c>
      <c r="C21" s="15" t="s">
        <v>1630</v>
      </c>
      <c r="D21" s="15" t="s">
        <v>1179</v>
      </c>
      <c r="E21" s="9" t="s">
        <v>1180</v>
      </c>
      <c r="F21" s="9" t="s">
        <v>94</v>
      </c>
      <c r="G21" s="9" t="s">
        <v>656</v>
      </c>
      <c r="H21" s="9">
        <v>1</v>
      </c>
      <c r="I21" s="67">
        <v>459</v>
      </c>
      <c r="J21" s="10">
        <f t="shared" si="0"/>
        <v>550.79999999999995</v>
      </c>
    </row>
    <row r="22" spans="1:10" ht="45" x14ac:dyDescent="0.25">
      <c r="A22" s="9">
        <v>20</v>
      </c>
      <c r="B22" s="9" t="s">
        <v>1152</v>
      </c>
      <c r="C22" s="131" t="s">
        <v>1631</v>
      </c>
      <c r="D22" s="9" t="s">
        <v>1181</v>
      </c>
      <c r="E22" s="9" t="s">
        <v>1180</v>
      </c>
      <c r="F22" s="9" t="s">
        <v>94</v>
      </c>
      <c r="G22" s="9" t="s">
        <v>656</v>
      </c>
      <c r="H22" s="9">
        <v>3</v>
      </c>
      <c r="I22" s="67">
        <v>459</v>
      </c>
      <c r="J22" s="10">
        <f t="shared" si="0"/>
        <v>550.79999999999995</v>
      </c>
    </row>
    <row r="23" spans="1:10" ht="45" x14ac:dyDescent="0.25">
      <c r="A23" s="9">
        <v>21</v>
      </c>
      <c r="B23" s="9" t="s">
        <v>1152</v>
      </c>
      <c r="C23" s="9" t="s">
        <v>1182</v>
      </c>
      <c r="D23" s="9" t="s">
        <v>1181</v>
      </c>
      <c r="E23" s="9" t="s">
        <v>1180</v>
      </c>
      <c r="F23" s="9" t="s">
        <v>94</v>
      </c>
      <c r="G23" s="9" t="s">
        <v>656</v>
      </c>
      <c r="H23" s="9">
        <v>3</v>
      </c>
      <c r="I23" s="67">
        <v>777.6</v>
      </c>
      <c r="J23" s="10">
        <f t="shared" si="0"/>
        <v>933.12</v>
      </c>
    </row>
    <row r="24" spans="1:10" ht="21.75" customHeight="1" x14ac:dyDescent="0.25">
      <c r="A24" s="9">
        <v>22</v>
      </c>
      <c r="B24" s="9" t="s">
        <v>1183</v>
      </c>
      <c r="C24" s="9" t="s">
        <v>1184</v>
      </c>
      <c r="D24" s="9" t="s">
        <v>1185</v>
      </c>
      <c r="E24" s="9" t="s">
        <v>964</v>
      </c>
      <c r="F24" s="9" t="s">
        <v>94</v>
      </c>
      <c r="G24" s="9" t="s">
        <v>656</v>
      </c>
      <c r="H24" s="9">
        <v>2</v>
      </c>
      <c r="I24" s="67">
        <v>518.4</v>
      </c>
      <c r="J24" s="10">
        <f t="shared" si="0"/>
        <v>622.07999999999993</v>
      </c>
    </row>
    <row r="25" spans="1:10" ht="30" x14ac:dyDescent="0.25">
      <c r="A25" s="9">
        <v>23</v>
      </c>
      <c r="B25" s="9" t="s">
        <v>1138</v>
      </c>
      <c r="C25" s="9" t="s">
        <v>1186</v>
      </c>
      <c r="D25" s="9" t="s">
        <v>1187</v>
      </c>
      <c r="E25" s="9" t="s">
        <v>18</v>
      </c>
      <c r="F25" s="9" t="s">
        <v>94</v>
      </c>
      <c r="G25" s="9" t="s">
        <v>673</v>
      </c>
      <c r="H25" s="9">
        <v>3</v>
      </c>
      <c r="I25" s="67">
        <v>459</v>
      </c>
      <c r="J25" s="10">
        <f t="shared" si="0"/>
        <v>550.79999999999995</v>
      </c>
    </row>
    <row r="26" spans="1:10" ht="30" x14ac:dyDescent="0.25">
      <c r="A26" s="9">
        <v>24</v>
      </c>
      <c r="B26" s="9" t="s">
        <v>1138</v>
      </c>
      <c r="C26" s="9" t="s">
        <v>1188</v>
      </c>
      <c r="D26" s="9" t="s">
        <v>1187</v>
      </c>
      <c r="E26" s="9" t="s">
        <v>18</v>
      </c>
      <c r="F26" s="9" t="s">
        <v>94</v>
      </c>
      <c r="G26" s="9" t="s">
        <v>673</v>
      </c>
      <c r="H26" s="9">
        <v>2</v>
      </c>
      <c r="I26" s="67">
        <v>459</v>
      </c>
      <c r="J26" s="10">
        <f t="shared" si="0"/>
        <v>550.79999999999995</v>
      </c>
    </row>
    <row r="27" spans="1:10" ht="30" x14ac:dyDescent="0.25">
      <c r="A27" s="15">
        <v>25</v>
      </c>
      <c r="B27" s="15" t="s">
        <v>1189</v>
      </c>
      <c r="C27" s="15" t="s">
        <v>1190</v>
      </c>
      <c r="D27" s="15" t="s">
        <v>1191</v>
      </c>
      <c r="E27" s="15" t="s">
        <v>18</v>
      </c>
      <c r="F27" s="15" t="s">
        <v>94</v>
      </c>
      <c r="G27" s="69" t="s">
        <v>673</v>
      </c>
      <c r="H27" s="15">
        <v>1</v>
      </c>
      <c r="I27" s="68">
        <v>423.9</v>
      </c>
      <c r="J27" s="10">
        <f t="shared" si="0"/>
        <v>508.67999999999995</v>
      </c>
    </row>
    <row r="28" spans="1:10" ht="22.5" customHeight="1" x14ac:dyDescent="0.25">
      <c r="A28" s="9">
        <v>26</v>
      </c>
      <c r="B28" s="9" t="s">
        <v>1142</v>
      </c>
      <c r="C28" s="9" t="s">
        <v>1143</v>
      </c>
      <c r="D28" s="9" t="s">
        <v>1192</v>
      </c>
      <c r="E28" s="9" t="s">
        <v>18</v>
      </c>
      <c r="F28" s="9" t="s">
        <v>94</v>
      </c>
      <c r="G28" s="9" t="s">
        <v>673</v>
      </c>
      <c r="H28" s="9">
        <v>1</v>
      </c>
      <c r="I28" s="67">
        <v>777.6</v>
      </c>
      <c r="J28" s="10">
        <f t="shared" si="0"/>
        <v>933.12</v>
      </c>
    </row>
    <row r="29" spans="1:10" ht="22.5" customHeight="1" x14ac:dyDescent="0.25">
      <c r="A29" s="9">
        <v>27</v>
      </c>
      <c r="B29" s="9" t="s">
        <v>1146</v>
      </c>
      <c r="C29" s="9" t="s">
        <v>1146</v>
      </c>
      <c r="D29" s="9" t="s">
        <v>1192</v>
      </c>
      <c r="E29" s="9" t="s">
        <v>18</v>
      </c>
      <c r="F29" s="9" t="s">
        <v>94</v>
      </c>
      <c r="G29" s="9" t="s">
        <v>656</v>
      </c>
      <c r="H29" s="9">
        <v>1</v>
      </c>
      <c r="I29" s="67">
        <v>777.6</v>
      </c>
      <c r="J29" s="10">
        <f t="shared" si="0"/>
        <v>933.12</v>
      </c>
    </row>
    <row r="30" spans="1:10" ht="22.5" customHeight="1" x14ac:dyDescent="0.25">
      <c r="A30" s="9">
        <v>28</v>
      </c>
      <c r="B30" s="9" t="s">
        <v>1193</v>
      </c>
      <c r="C30" s="9" t="s">
        <v>1194</v>
      </c>
      <c r="D30" s="131" t="s">
        <v>1632</v>
      </c>
      <c r="E30" s="9" t="s">
        <v>91</v>
      </c>
      <c r="F30" s="9" t="s">
        <v>94</v>
      </c>
      <c r="G30" s="9" t="s">
        <v>656</v>
      </c>
      <c r="H30" s="9">
        <v>1</v>
      </c>
      <c r="I30" s="67">
        <v>645.29999999999995</v>
      </c>
      <c r="J30" s="10">
        <f t="shared" si="0"/>
        <v>774.3599999999999</v>
      </c>
    </row>
    <row r="31" spans="1:10" ht="22.5" customHeight="1" x14ac:dyDescent="0.25">
      <c r="A31" s="9">
        <v>29</v>
      </c>
      <c r="B31" s="9" t="s">
        <v>1195</v>
      </c>
      <c r="C31" s="9" t="s">
        <v>1195</v>
      </c>
      <c r="D31" s="9" t="s">
        <v>1196</v>
      </c>
      <c r="E31" s="9" t="s">
        <v>91</v>
      </c>
      <c r="F31" s="9" t="s">
        <v>94</v>
      </c>
      <c r="G31" s="9" t="s">
        <v>656</v>
      </c>
      <c r="H31" s="9">
        <v>2</v>
      </c>
      <c r="I31" s="67">
        <v>645.29999999999995</v>
      </c>
      <c r="J31" s="10">
        <f t="shared" si="0"/>
        <v>774.3599999999999</v>
      </c>
    </row>
    <row r="32" spans="1:10" ht="22.5" customHeight="1" x14ac:dyDescent="0.25">
      <c r="A32" s="9">
        <v>30</v>
      </c>
      <c r="B32" s="9"/>
      <c r="C32" s="9" t="s">
        <v>1197</v>
      </c>
      <c r="D32" s="9" t="s">
        <v>1196</v>
      </c>
      <c r="E32" s="9" t="s">
        <v>91</v>
      </c>
      <c r="F32" s="9" t="s">
        <v>94</v>
      </c>
      <c r="G32" s="9" t="s">
        <v>656</v>
      </c>
      <c r="H32" s="9">
        <v>2</v>
      </c>
      <c r="I32" s="67">
        <v>645.29999999999995</v>
      </c>
      <c r="J32" s="10">
        <f t="shared" si="0"/>
        <v>774.3599999999999</v>
      </c>
    </row>
    <row r="33" spans="1:10" ht="22.5" customHeight="1" x14ac:dyDescent="0.25">
      <c r="A33" s="9">
        <v>31</v>
      </c>
      <c r="B33" s="9"/>
      <c r="C33" s="9" t="s">
        <v>1198</v>
      </c>
      <c r="D33" s="9" t="s">
        <v>1196</v>
      </c>
      <c r="E33" s="9" t="s">
        <v>91</v>
      </c>
      <c r="F33" s="9" t="s">
        <v>94</v>
      </c>
      <c r="G33" s="9" t="s">
        <v>656</v>
      </c>
      <c r="H33" s="9">
        <v>2</v>
      </c>
      <c r="I33" s="67">
        <v>645.29999999999995</v>
      </c>
      <c r="J33" s="10">
        <f t="shared" si="0"/>
        <v>774.3599999999999</v>
      </c>
    </row>
    <row r="34" spans="1:10" ht="45" x14ac:dyDescent="0.25">
      <c r="A34" s="9">
        <v>32</v>
      </c>
      <c r="B34" s="9" t="s">
        <v>1183</v>
      </c>
      <c r="C34" s="9" t="s">
        <v>1184</v>
      </c>
      <c r="D34" s="9" t="s">
        <v>1199</v>
      </c>
      <c r="E34" s="9" t="s">
        <v>1200</v>
      </c>
      <c r="F34" s="9" t="s">
        <v>94</v>
      </c>
      <c r="G34" s="9" t="s">
        <v>656</v>
      </c>
      <c r="H34" s="9">
        <v>1</v>
      </c>
      <c r="I34" s="67">
        <v>845.1</v>
      </c>
      <c r="J34" s="10">
        <f t="shared" si="0"/>
        <v>1014.12</v>
      </c>
    </row>
    <row r="35" spans="1:10" ht="30" x14ac:dyDescent="0.25">
      <c r="A35" s="9">
        <v>33</v>
      </c>
      <c r="B35" s="9" t="s">
        <v>1142</v>
      </c>
      <c r="C35" s="9" t="s">
        <v>1201</v>
      </c>
      <c r="D35" s="9" t="s">
        <v>1202</v>
      </c>
      <c r="E35" s="9" t="s">
        <v>1203</v>
      </c>
      <c r="F35" s="9" t="s">
        <v>94</v>
      </c>
      <c r="G35" s="9" t="s">
        <v>656</v>
      </c>
      <c r="H35" s="9">
        <v>2</v>
      </c>
      <c r="I35" s="67">
        <v>742.5</v>
      </c>
      <c r="J35" s="10">
        <f t="shared" si="0"/>
        <v>891</v>
      </c>
    </row>
    <row r="36" spans="1:10" ht="45" x14ac:dyDescent="0.25">
      <c r="A36" s="9">
        <v>34</v>
      </c>
      <c r="B36" s="9" t="s">
        <v>1204</v>
      </c>
      <c r="C36" s="9" t="s">
        <v>1190</v>
      </c>
      <c r="D36" s="9" t="s">
        <v>1205</v>
      </c>
      <c r="E36" s="9" t="s">
        <v>18</v>
      </c>
      <c r="F36" s="9" t="s">
        <v>94</v>
      </c>
      <c r="G36" s="9" t="s">
        <v>673</v>
      </c>
      <c r="H36" s="9">
        <v>1</v>
      </c>
      <c r="I36" s="67">
        <v>769.5</v>
      </c>
      <c r="J36" s="10">
        <f t="shared" si="0"/>
        <v>923.4</v>
      </c>
    </row>
    <row r="37" spans="1:10" x14ac:dyDescent="0.25">
      <c r="A37" s="9">
        <v>35</v>
      </c>
      <c r="B37" s="9" t="s">
        <v>1164</v>
      </c>
      <c r="C37" s="9" t="s">
        <v>1164</v>
      </c>
      <c r="D37" s="9" t="s">
        <v>1206</v>
      </c>
      <c r="E37" s="9" t="s">
        <v>18</v>
      </c>
      <c r="F37" s="9" t="s">
        <v>94</v>
      </c>
      <c r="G37" s="9" t="s">
        <v>673</v>
      </c>
      <c r="H37" s="9">
        <v>3</v>
      </c>
      <c r="I37" s="67">
        <v>777.6</v>
      </c>
      <c r="J37" s="10">
        <f t="shared" si="0"/>
        <v>933.12</v>
      </c>
    </row>
    <row r="38" spans="1:10" ht="30" x14ac:dyDescent="0.25">
      <c r="A38" s="9">
        <v>36</v>
      </c>
      <c r="B38" s="9" t="s">
        <v>1207</v>
      </c>
      <c r="C38" s="9" t="s">
        <v>1208</v>
      </c>
      <c r="D38" s="9" t="s">
        <v>1209</v>
      </c>
      <c r="E38" s="9" t="s">
        <v>1210</v>
      </c>
      <c r="F38" s="9" t="s">
        <v>95</v>
      </c>
      <c r="G38" s="9" t="s">
        <v>656</v>
      </c>
      <c r="H38" s="9">
        <v>5</v>
      </c>
      <c r="I38" s="67">
        <v>1007.1</v>
      </c>
      <c r="J38" s="10">
        <f t="shared" si="0"/>
        <v>1208.52</v>
      </c>
    </row>
    <row r="39" spans="1:10" x14ac:dyDescent="0.25">
      <c r="A39" s="9">
        <v>37</v>
      </c>
      <c r="B39" s="9" t="s">
        <v>1193</v>
      </c>
      <c r="C39" s="9" t="s">
        <v>1194</v>
      </c>
      <c r="D39" s="9" t="s">
        <v>1211</v>
      </c>
      <c r="E39" s="9" t="s">
        <v>18</v>
      </c>
      <c r="F39" s="9" t="s">
        <v>95</v>
      </c>
      <c r="G39" s="9" t="s">
        <v>673</v>
      </c>
      <c r="H39" s="9">
        <v>1</v>
      </c>
      <c r="I39" s="67">
        <v>645.29999999999995</v>
      </c>
      <c r="J39" s="10">
        <f t="shared" si="0"/>
        <v>774.3599999999999</v>
      </c>
    </row>
    <row r="40" spans="1:10" ht="60" x14ac:dyDescent="0.25">
      <c r="A40" s="9">
        <v>38</v>
      </c>
      <c r="B40" s="9" t="s">
        <v>1212</v>
      </c>
      <c r="C40" s="9" t="s">
        <v>1212</v>
      </c>
      <c r="D40" s="9" t="s">
        <v>1213</v>
      </c>
      <c r="E40" s="32" t="s">
        <v>1214</v>
      </c>
      <c r="F40" s="9" t="s">
        <v>95</v>
      </c>
      <c r="G40" s="9" t="s">
        <v>656</v>
      </c>
      <c r="H40" s="9">
        <v>3</v>
      </c>
      <c r="I40" s="14">
        <v>645.29999999999995</v>
      </c>
      <c r="J40" s="10">
        <f t="shared" si="0"/>
        <v>774.3599999999999</v>
      </c>
    </row>
    <row r="41" spans="1:10" ht="30" x14ac:dyDescent="0.25">
      <c r="A41" s="9">
        <v>39</v>
      </c>
      <c r="B41" s="9" t="s">
        <v>1215</v>
      </c>
      <c r="C41" s="9" t="s">
        <v>1216</v>
      </c>
      <c r="D41" s="9" t="s">
        <v>1217</v>
      </c>
      <c r="E41" s="9" t="s">
        <v>91</v>
      </c>
      <c r="F41" s="9" t="s">
        <v>95</v>
      </c>
      <c r="G41" s="9" t="s">
        <v>656</v>
      </c>
      <c r="H41" s="9">
        <v>2</v>
      </c>
      <c r="I41" s="67">
        <v>423.9</v>
      </c>
      <c r="J41" s="10">
        <f t="shared" si="0"/>
        <v>508.67999999999995</v>
      </c>
    </row>
    <row r="42" spans="1:10" s="70" customFormat="1" ht="19.5" customHeight="1" x14ac:dyDescent="0.25">
      <c r="A42" s="9">
        <v>40</v>
      </c>
      <c r="B42" s="9" t="s">
        <v>1218</v>
      </c>
      <c r="C42" s="9" t="s">
        <v>1219</v>
      </c>
      <c r="D42" s="9" t="s">
        <v>1192</v>
      </c>
      <c r="E42" s="9" t="s">
        <v>18</v>
      </c>
      <c r="F42" s="9" t="s">
        <v>95</v>
      </c>
      <c r="G42" s="9" t="s">
        <v>673</v>
      </c>
      <c r="H42" s="9">
        <v>1</v>
      </c>
      <c r="I42" s="14">
        <v>742.5</v>
      </c>
      <c r="J42" s="10">
        <f t="shared" si="0"/>
        <v>891</v>
      </c>
    </row>
    <row r="43" spans="1:10" ht="30" x14ac:dyDescent="0.25">
      <c r="A43" s="9">
        <v>41</v>
      </c>
      <c r="B43" s="9" t="s">
        <v>1146</v>
      </c>
      <c r="C43" s="9" t="s">
        <v>1220</v>
      </c>
      <c r="D43" s="9" t="s">
        <v>1169</v>
      </c>
      <c r="E43" s="9" t="s">
        <v>1221</v>
      </c>
      <c r="F43" s="9" t="s">
        <v>95</v>
      </c>
      <c r="G43" s="9" t="s">
        <v>656</v>
      </c>
      <c r="H43" s="9">
        <v>1</v>
      </c>
      <c r="I43" s="67">
        <v>459</v>
      </c>
      <c r="J43" s="10">
        <f t="shared" si="0"/>
        <v>550.79999999999995</v>
      </c>
    </row>
    <row r="44" spans="1:10" ht="30" x14ac:dyDescent="0.25">
      <c r="A44" s="9">
        <v>42</v>
      </c>
      <c r="B44" s="9" t="s">
        <v>1222</v>
      </c>
      <c r="C44" s="9" t="s">
        <v>1223</v>
      </c>
      <c r="D44" s="9" t="s">
        <v>1224</v>
      </c>
      <c r="E44" s="9" t="s">
        <v>1225</v>
      </c>
      <c r="F44" s="9" t="s">
        <v>95</v>
      </c>
      <c r="G44" s="9" t="s">
        <v>656</v>
      </c>
      <c r="H44" s="9">
        <v>1</v>
      </c>
      <c r="I44" s="67">
        <v>329.4</v>
      </c>
      <c r="J44" s="10">
        <f t="shared" si="0"/>
        <v>395.28</v>
      </c>
    </row>
    <row r="45" spans="1:10" x14ac:dyDescent="0.25">
      <c r="A45" s="9">
        <v>43</v>
      </c>
      <c r="B45" s="9" t="s">
        <v>1226</v>
      </c>
      <c r="C45" s="9" t="s">
        <v>1226</v>
      </c>
      <c r="D45" s="9" t="s">
        <v>1227</v>
      </c>
      <c r="E45" s="9" t="s">
        <v>91</v>
      </c>
      <c r="F45" s="9" t="s">
        <v>95</v>
      </c>
      <c r="G45" s="9" t="s">
        <v>656</v>
      </c>
      <c r="H45" s="9">
        <v>3</v>
      </c>
      <c r="I45" s="67">
        <v>459</v>
      </c>
      <c r="J45" s="10">
        <f t="shared" si="0"/>
        <v>550.79999999999995</v>
      </c>
    </row>
    <row r="46" spans="1:10" ht="45" x14ac:dyDescent="0.25">
      <c r="A46" s="9">
        <v>44</v>
      </c>
      <c r="B46" s="9" t="s">
        <v>1226</v>
      </c>
      <c r="C46" s="9" t="s">
        <v>1226</v>
      </c>
      <c r="D46" s="9" t="s">
        <v>1228</v>
      </c>
      <c r="E46" s="9" t="s">
        <v>1229</v>
      </c>
      <c r="F46" s="9" t="s">
        <v>95</v>
      </c>
      <c r="G46" s="9" t="s">
        <v>656</v>
      </c>
      <c r="H46" s="9">
        <v>2</v>
      </c>
      <c r="I46" s="67">
        <v>845.1</v>
      </c>
      <c r="J46" s="10">
        <f t="shared" si="0"/>
        <v>1014.12</v>
      </c>
    </row>
    <row r="47" spans="1:10" ht="30" x14ac:dyDescent="0.25">
      <c r="A47" s="9">
        <v>45</v>
      </c>
      <c r="B47" s="9" t="s">
        <v>1230</v>
      </c>
      <c r="C47" s="9" t="s">
        <v>1230</v>
      </c>
      <c r="D47" s="9" t="s">
        <v>1231</v>
      </c>
      <c r="E47" s="9" t="s">
        <v>1232</v>
      </c>
      <c r="F47" s="9" t="s">
        <v>95</v>
      </c>
      <c r="G47" s="9" t="s">
        <v>656</v>
      </c>
      <c r="H47" s="9">
        <v>3</v>
      </c>
      <c r="I47" s="67">
        <v>504.9</v>
      </c>
      <c r="J47" s="10">
        <f t="shared" si="0"/>
        <v>605.88</v>
      </c>
    </row>
    <row r="48" spans="1:10" ht="30" x14ac:dyDescent="0.25">
      <c r="A48" s="9">
        <v>46</v>
      </c>
      <c r="B48" s="9" t="s">
        <v>1233</v>
      </c>
      <c r="C48" s="9" t="s">
        <v>1233</v>
      </c>
      <c r="D48" s="9" t="s">
        <v>1231</v>
      </c>
      <c r="E48" s="9" t="s">
        <v>1234</v>
      </c>
      <c r="F48" s="62" t="s">
        <v>95</v>
      </c>
      <c r="G48" s="9" t="s">
        <v>656</v>
      </c>
      <c r="H48" s="9">
        <v>5</v>
      </c>
      <c r="I48" s="67">
        <v>459</v>
      </c>
      <c r="J48" s="10">
        <f t="shared" si="0"/>
        <v>550.79999999999995</v>
      </c>
    </row>
    <row r="49" spans="1:17" x14ac:dyDescent="0.25">
      <c r="A49" s="9">
        <v>47</v>
      </c>
      <c r="B49" s="9" t="s">
        <v>1235</v>
      </c>
      <c r="C49" s="9" t="s">
        <v>1235</v>
      </c>
      <c r="D49" s="9" t="s">
        <v>1236</v>
      </c>
      <c r="E49" s="9" t="s">
        <v>1237</v>
      </c>
      <c r="F49" s="62" t="s">
        <v>95</v>
      </c>
      <c r="G49" s="9" t="s">
        <v>656</v>
      </c>
      <c r="H49" s="9">
        <v>3</v>
      </c>
      <c r="I49" s="67">
        <v>518.4</v>
      </c>
      <c r="J49" s="10">
        <f t="shared" si="0"/>
        <v>622.07999999999993</v>
      </c>
    </row>
    <row r="50" spans="1:17" x14ac:dyDescent="0.25">
      <c r="A50" s="9">
        <v>48</v>
      </c>
      <c r="B50" s="9" t="s">
        <v>1235</v>
      </c>
      <c r="C50" s="9" t="s">
        <v>1235</v>
      </c>
      <c r="D50" s="9" t="s">
        <v>305</v>
      </c>
      <c r="E50" s="9" t="s">
        <v>1238</v>
      </c>
      <c r="F50" s="62" t="s">
        <v>95</v>
      </c>
      <c r="G50" s="9" t="s">
        <v>656</v>
      </c>
      <c r="H50" s="9">
        <v>2</v>
      </c>
      <c r="I50" s="67">
        <v>518.4</v>
      </c>
      <c r="J50" s="10">
        <f t="shared" si="0"/>
        <v>622.07999999999993</v>
      </c>
    </row>
    <row r="51" spans="1:17" ht="30" x14ac:dyDescent="0.25">
      <c r="A51" s="9">
        <v>49</v>
      </c>
      <c r="B51" s="9" t="s">
        <v>1176</v>
      </c>
      <c r="C51" s="9" t="s">
        <v>1176</v>
      </c>
      <c r="D51" s="9" t="s">
        <v>1239</v>
      </c>
      <c r="E51" s="9" t="s">
        <v>1240</v>
      </c>
      <c r="F51" s="62" t="s">
        <v>95</v>
      </c>
      <c r="G51" s="9" t="s">
        <v>673</v>
      </c>
      <c r="H51" s="9">
        <v>1</v>
      </c>
      <c r="I51" s="67">
        <v>396.9</v>
      </c>
      <c r="J51" s="10">
        <f t="shared" si="0"/>
        <v>476.28</v>
      </c>
    </row>
    <row r="52" spans="1:17" ht="30" x14ac:dyDescent="0.25">
      <c r="A52" s="9">
        <v>50</v>
      </c>
      <c r="B52" s="9" t="s">
        <v>1241</v>
      </c>
      <c r="C52" s="9" t="s">
        <v>1241</v>
      </c>
      <c r="D52" s="9" t="s">
        <v>1242</v>
      </c>
      <c r="E52" s="9" t="s">
        <v>1243</v>
      </c>
      <c r="F52" s="62" t="s">
        <v>95</v>
      </c>
      <c r="G52" s="9" t="s">
        <v>656</v>
      </c>
      <c r="H52" s="9">
        <v>1</v>
      </c>
      <c r="I52" s="67">
        <v>1282.5</v>
      </c>
      <c r="J52" s="10">
        <f t="shared" si="0"/>
        <v>1539</v>
      </c>
    </row>
    <row r="53" spans="1:17" ht="45" x14ac:dyDescent="0.25">
      <c r="A53" s="9">
        <v>51</v>
      </c>
      <c r="B53" s="9" t="s">
        <v>1244</v>
      </c>
      <c r="C53" s="9" t="s">
        <v>1244</v>
      </c>
      <c r="D53" s="69" t="s">
        <v>1633</v>
      </c>
      <c r="E53" s="9" t="s">
        <v>1245</v>
      </c>
      <c r="F53" s="62" t="s">
        <v>95</v>
      </c>
      <c r="G53" s="9" t="s">
        <v>656</v>
      </c>
      <c r="H53" s="15">
        <v>2</v>
      </c>
      <c r="I53" s="67">
        <v>553.5</v>
      </c>
      <c r="J53" s="10">
        <f t="shared" si="0"/>
        <v>664.19999999999993</v>
      </c>
    </row>
    <row r="54" spans="1:17" ht="45" x14ac:dyDescent="0.25">
      <c r="A54" s="9">
        <v>52</v>
      </c>
      <c r="B54" s="9" t="s">
        <v>1246</v>
      </c>
      <c r="C54" s="9" t="s">
        <v>1246</v>
      </c>
      <c r="D54" s="9" t="s">
        <v>1247</v>
      </c>
      <c r="E54" s="9" t="s">
        <v>1243</v>
      </c>
      <c r="F54" s="62" t="s">
        <v>95</v>
      </c>
      <c r="G54" s="9" t="s">
        <v>656</v>
      </c>
      <c r="H54" s="9">
        <v>2</v>
      </c>
      <c r="I54" s="67">
        <v>904.5</v>
      </c>
      <c r="J54" s="10">
        <f t="shared" si="0"/>
        <v>1085.3999999999999</v>
      </c>
    </row>
    <row r="55" spans="1:17" ht="30" x14ac:dyDescent="0.25">
      <c r="A55" s="9">
        <v>53</v>
      </c>
      <c r="B55" s="9" t="s">
        <v>1248</v>
      </c>
      <c r="C55" s="9" t="s">
        <v>1248</v>
      </c>
      <c r="D55" s="9" t="s">
        <v>1249</v>
      </c>
      <c r="E55" s="9" t="s">
        <v>1250</v>
      </c>
      <c r="F55" s="9" t="s">
        <v>95</v>
      </c>
      <c r="G55" s="9" t="s">
        <v>656</v>
      </c>
      <c r="H55" s="9">
        <v>3</v>
      </c>
      <c r="I55" s="67">
        <v>696.6</v>
      </c>
      <c r="J55" s="10">
        <f t="shared" si="0"/>
        <v>835.92</v>
      </c>
    </row>
    <row r="56" spans="1:17" ht="30" x14ac:dyDescent="0.25">
      <c r="A56" s="9">
        <v>54</v>
      </c>
      <c r="B56" s="9" t="s">
        <v>1251</v>
      </c>
      <c r="C56" s="9" t="s">
        <v>1252</v>
      </c>
      <c r="D56" s="9" t="s">
        <v>1253</v>
      </c>
      <c r="E56" s="9" t="s">
        <v>1254</v>
      </c>
      <c r="F56" s="9" t="s">
        <v>95</v>
      </c>
      <c r="G56" s="9" t="s">
        <v>1255</v>
      </c>
      <c r="H56" s="9" t="s">
        <v>1256</v>
      </c>
      <c r="I56" s="13" t="s">
        <v>366</v>
      </c>
      <c r="J56" s="13" t="s">
        <v>366</v>
      </c>
    </row>
    <row r="57" spans="1:17" ht="45" x14ac:dyDescent="0.25">
      <c r="A57" s="9">
        <v>55</v>
      </c>
      <c r="B57" s="9" t="s">
        <v>1251</v>
      </c>
      <c r="C57" s="9" t="s">
        <v>1257</v>
      </c>
      <c r="D57" s="9" t="s">
        <v>1258</v>
      </c>
      <c r="E57" s="9" t="s">
        <v>1259</v>
      </c>
      <c r="F57" s="9" t="s">
        <v>95</v>
      </c>
      <c r="G57" s="9" t="s">
        <v>1260</v>
      </c>
      <c r="H57" s="9" t="s">
        <v>1261</v>
      </c>
      <c r="I57" s="13" t="s">
        <v>366</v>
      </c>
      <c r="J57" s="13" t="s">
        <v>366</v>
      </c>
    </row>
    <row r="58" spans="1:17" ht="30" customHeight="1" x14ac:dyDescent="0.25">
      <c r="A58" s="9">
        <v>56</v>
      </c>
      <c r="B58" s="9" t="s">
        <v>1251</v>
      </c>
      <c r="C58" s="9" t="s">
        <v>1262</v>
      </c>
      <c r="D58" s="9" t="s">
        <v>1258</v>
      </c>
      <c r="E58" s="9" t="s">
        <v>1263</v>
      </c>
      <c r="F58" s="9" t="s">
        <v>95</v>
      </c>
      <c r="G58" s="9" t="s">
        <v>1260</v>
      </c>
      <c r="H58" s="9" t="s">
        <v>1261</v>
      </c>
      <c r="I58" s="13" t="s">
        <v>366</v>
      </c>
      <c r="J58" s="13" t="s">
        <v>366</v>
      </c>
    </row>
    <row r="59" spans="1:17" ht="30" customHeight="1" x14ac:dyDescent="0.25">
      <c r="A59" s="131">
        <v>57</v>
      </c>
      <c r="B59" s="15" t="s">
        <v>1634</v>
      </c>
      <c r="C59" s="174" t="s">
        <v>1635</v>
      </c>
      <c r="D59" s="174" t="s">
        <v>1636</v>
      </c>
      <c r="E59" s="174" t="s">
        <v>964</v>
      </c>
      <c r="F59" s="174" t="s">
        <v>95</v>
      </c>
      <c r="G59" s="174" t="s">
        <v>1637</v>
      </c>
      <c r="H59" s="15">
        <v>3</v>
      </c>
      <c r="I59" s="174">
        <v>904.5</v>
      </c>
      <c r="J59" s="10">
        <f t="shared" ref="J59" si="1">I59*1.2</f>
        <v>1085.3999999999999</v>
      </c>
    </row>
    <row r="60" spans="1:17" ht="30" customHeight="1" x14ac:dyDescent="0.25">
      <c r="A60" s="116"/>
      <c r="B60" s="141" t="s">
        <v>1629</v>
      </c>
      <c r="C60" s="141"/>
      <c r="D60" s="141"/>
      <c r="E60" s="141"/>
      <c r="F60" s="141"/>
      <c r="G60" s="141"/>
      <c r="H60" s="141"/>
      <c r="I60" s="141"/>
      <c r="J60" s="141"/>
      <c r="K60" s="11"/>
      <c r="L60" s="11"/>
      <c r="M60" s="11"/>
      <c r="N60" s="11"/>
      <c r="O60" s="11"/>
      <c r="P60" s="121"/>
      <c r="Q60" s="121"/>
    </row>
  </sheetData>
  <mergeCells count="2">
    <mergeCell ref="A1:J1"/>
    <mergeCell ref="B60:J60"/>
  </mergeCells>
  <conditionalFormatting sqref="A3:J59">
    <cfRule type="expression" dxfId="25" priority="1">
      <formula>ISODD($A3)=TRUE</formula>
    </cfRule>
  </conditionalFormatting>
  <pageMargins left="0.39370078740157483" right="0.19685039370078741" top="0.39370078740157483" bottom="0.39370078740157483" header="0" footer="0"/>
  <pageSetup paperSize="9" scale="96" fitToHeight="0" orientation="landscape" r:id="rId1"/>
  <headerFooter>
    <oddFooter>&amp;LForm No: KYS-FR-88        &amp;RRev.No./Tar:00/24.05.2021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
    <tabColor theme="3" tint="-0.249977111117893"/>
    <pageSetUpPr fitToPage="1"/>
  </sheetPr>
  <dimension ref="A1:Q44"/>
  <sheetViews>
    <sheetView topLeftCell="A31" zoomScale="85" zoomScaleNormal="85" workbookViewId="0">
      <selection activeCell="E56" sqref="E56"/>
    </sheetView>
  </sheetViews>
  <sheetFormatPr defaultRowHeight="15" x14ac:dyDescent="0.25"/>
  <cols>
    <col min="1" max="1" width="4.7109375" style="16" customWidth="1"/>
    <col min="2" max="2" width="20.7109375" style="16" customWidth="1"/>
    <col min="3" max="3" width="35.7109375" style="11" customWidth="1"/>
    <col min="4" max="4" width="20.7109375" style="11" customWidth="1"/>
    <col min="5" max="5" width="16.7109375" style="16" customWidth="1"/>
    <col min="6" max="6" width="11.7109375" style="17" customWidth="1"/>
    <col min="7" max="7" width="7.7109375" style="11" customWidth="1"/>
    <col min="8" max="8" width="6.140625" style="11" customWidth="1"/>
    <col min="9" max="9" width="9.140625" style="20" customWidth="1"/>
    <col min="10" max="10" width="9.140625" style="72" customWidth="1"/>
    <col min="11" max="16384" width="9.140625" style="11"/>
  </cols>
  <sheetData>
    <row r="1" spans="1:11" s="1" customFormat="1" ht="45" customHeight="1" x14ac:dyDescent="0.25">
      <c r="A1" s="159" t="s">
        <v>1264</v>
      </c>
      <c r="B1" s="160"/>
      <c r="C1" s="160"/>
      <c r="D1" s="160"/>
      <c r="E1" s="160"/>
      <c r="F1" s="160"/>
      <c r="G1" s="160"/>
      <c r="H1" s="160"/>
      <c r="I1" s="160"/>
      <c r="J1" s="160"/>
    </row>
    <row r="2" spans="1:11" s="1" customFormat="1" ht="42" x14ac:dyDescent="0.25">
      <c r="A2" s="73" t="s">
        <v>1</v>
      </c>
      <c r="B2" s="74" t="s">
        <v>2</v>
      </c>
      <c r="C2" s="74" t="s">
        <v>3</v>
      </c>
      <c r="D2" s="74" t="s">
        <v>4</v>
      </c>
      <c r="E2" s="75" t="s">
        <v>5</v>
      </c>
      <c r="F2" s="73" t="s">
        <v>6</v>
      </c>
      <c r="G2" s="73" t="s">
        <v>1265</v>
      </c>
      <c r="H2" s="73" t="s">
        <v>8</v>
      </c>
      <c r="I2" s="76" t="s">
        <v>9</v>
      </c>
      <c r="J2" s="77" t="s">
        <v>10</v>
      </c>
    </row>
    <row r="3" spans="1:11" ht="30" x14ac:dyDescent="0.25">
      <c r="A3" s="9">
        <v>1</v>
      </c>
      <c r="B3" s="9"/>
      <c r="C3" s="9" t="s">
        <v>1266</v>
      </c>
      <c r="D3" s="9" t="s">
        <v>1267</v>
      </c>
      <c r="E3" s="9" t="s">
        <v>1268</v>
      </c>
      <c r="F3" s="9" t="s">
        <v>14</v>
      </c>
      <c r="G3" s="9">
        <v>500</v>
      </c>
      <c r="H3" s="9">
        <v>1</v>
      </c>
      <c r="I3" s="10">
        <v>426.6</v>
      </c>
      <c r="J3" s="10">
        <f t="shared" ref="J3:J22" si="0">ROUND(IF(F3="Evet",I3*1.1*1.2,I3*1.2),2)</f>
        <v>563.11</v>
      </c>
      <c r="K3" s="42"/>
    </row>
    <row r="4" spans="1:11" x14ac:dyDescent="0.25">
      <c r="A4" s="9">
        <v>2</v>
      </c>
      <c r="B4" s="9"/>
      <c r="C4" s="9" t="s">
        <v>523</v>
      </c>
      <c r="D4" s="9" t="s">
        <v>1269</v>
      </c>
      <c r="E4" s="9" t="s">
        <v>1268</v>
      </c>
      <c r="F4" s="9" t="s">
        <v>14</v>
      </c>
      <c r="G4" s="9">
        <v>250</v>
      </c>
      <c r="H4" s="9">
        <v>1</v>
      </c>
      <c r="I4" s="10">
        <v>171</v>
      </c>
      <c r="J4" s="10">
        <f t="shared" si="0"/>
        <v>225.72</v>
      </c>
      <c r="K4" s="42"/>
    </row>
    <row r="5" spans="1:11" x14ac:dyDescent="0.25">
      <c r="A5" s="9">
        <v>3</v>
      </c>
      <c r="B5" s="9" t="s">
        <v>540</v>
      </c>
      <c r="C5" s="9" t="s">
        <v>540</v>
      </c>
      <c r="D5" s="9" t="s">
        <v>1270</v>
      </c>
      <c r="E5" s="9" t="s">
        <v>1268</v>
      </c>
      <c r="F5" s="9" t="s">
        <v>14</v>
      </c>
      <c r="G5" s="9">
        <v>100</v>
      </c>
      <c r="H5" s="9">
        <v>1</v>
      </c>
      <c r="I5" s="10">
        <v>183.6</v>
      </c>
      <c r="J5" s="10">
        <f t="shared" si="0"/>
        <v>242.35</v>
      </c>
      <c r="K5" s="42"/>
    </row>
    <row r="6" spans="1:11" x14ac:dyDescent="0.25">
      <c r="A6" s="9">
        <v>4</v>
      </c>
      <c r="B6" s="9" t="s">
        <v>1271</v>
      </c>
      <c r="C6" s="9" t="s">
        <v>1272</v>
      </c>
      <c r="D6" s="9" t="s">
        <v>1273</v>
      </c>
      <c r="E6" s="9" t="s">
        <v>1268</v>
      </c>
      <c r="F6" s="9" t="s">
        <v>14</v>
      </c>
      <c r="G6" s="9">
        <v>100</v>
      </c>
      <c r="H6" s="9">
        <v>1</v>
      </c>
      <c r="I6" s="10">
        <v>504.9</v>
      </c>
      <c r="J6" s="10">
        <f t="shared" si="0"/>
        <v>666.47</v>
      </c>
      <c r="K6" s="42"/>
    </row>
    <row r="7" spans="1:11" ht="16.5" x14ac:dyDescent="0.25">
      <c r="A7" s="9">
        <v>5</v>
      </c>
      <c r="B7" s="9" t="s">
        <v>1271</v>
      </c>
      <c r="C7" s="9"/>
      <c r="D7" s="9" t="s">
        <v>1274</v>
      </c>
      <c r="E7" s="9" t="s">
        <v>1275</v>
      </c>
      <c r="F7" s="9" t="s">
        <v>14</v>
      </c>
      <c r="G7" s="9">
        <v>500</v>
      </c>
      <c r="H7" s="9">
        <v>1</v>
      </c>
      <c r="I7" s="10">
        <v>504.9</v>
      </c>
      <c r="J7" s="10">
        <f t="shared" si="0"/>
        <v>666.47</v>
      </c>
      <c r="K7" s="42"/>
    </row>
    <row r="8" spans="1:11" x14ac:dyDescent="0.25">
      <c r="A8" s="9">
        <v>6</v>
      </c>
      <c r="B8" s="9"/>
      <c r="C8" s="9" t="s">
        <v>664</v>
      </c>
      <c r="D8" s="9" t="s">
        <v>1276</v>
      </c>
      <c r="E8" s="9" t="s">
        <v>1268</v>
      </c>
      <c r="F8" s="9" t="s">
        <v>14</v>
      </c>
      <c r="G8" s="9">
        <v>100</v>
      </c>
      <c r="H8" s="9">
        <v>1</v>
      </c>
      <c r="I8" s="10">
        <v>467.1</v>
      </c>
      <c r="J8" s="10">
        <f t="shared" si="0"/>
        <v>616.57000000000005</v>
      </c>
      <c r="K8" s="42"/>
    </row>
    <row r="9" spans="1:11" x14ac:dyDescent="0.25">
      <c r="A9" s="9">
        <v>7</v>
      </c>
      <c r="B9" s="9"/>
      <c r="C9" s="9" t="s">
        <v>658</v>
      </c>
      <c r="D9" s="9" t="s">
        <v>1277</v>
      </c>
      <c r="E9" s="9" t="s">
        <v>1268</v>
      </c>
      <c r="F9" s="9" t="s">
        <v>14</v>
      </c>
      <c r="G9" s="9">
        <v>100</v>
      </c>
      <c r="H9" s="9">
        <v>1</v>
      </c>
      <c r="I9" s="10">
        <v>467.1</v>
      </c>
      <c r="J9" s="10">
        <f t="shared" si="0"/>
        <v>616.57000000000005</v>
      </c>
      <c r="K9" s="42"/>
    </row>
    <row r="10" spans="1:11" x14ac:dyDescent="0.25">
      <c r="A10" s="9">
        <v>8</v>
      </c>
      <c r="B10" s="9" t="s">
        <v>1278</v>
      </c>
      <c r="C10" s="9" t="s">
        <v>1279</v>
      </c>
      <c r="D10" s="9" t="s">
        <v>1280</v>
      </c>
      <c r="E10" s="9" t="s">
        <v>1268</v>
      </c>
      <c r="F10" s="9" t="s">
        <v>14</v>
      </c>
      <c r="G10" s="9">
        <v>1000</v>
      </c>
      <c r="H10" s="9">
        <v>1</v>
      </c>
      <c r="I10" s="10">
        <v>1023.3</v>
      </c>
      <c r="J10" s="10">
        <f t="shared" si="0"/>
        <v>1350.76</v>
      </c>
      <c r="K10" s="42"/>
    </row>
    <row r="11" spans="1:11" x14ac:dyDescent="0.25">
      <c r="A11" s="9">
        <v>9</v>
      </c>
      <c r="B11" s="9"/>
      <c r="C11" s="9" t="s">
        <v>424</v>
      </c>
      <c r="D11" s="9" t="s">
        <v>1281</v>
      </c>
      <c r="E11" s="9" t="s">
        <v>1268</v>
      </c>
      <c r="F11" s="9" t="s">
        <v>14</v>
      </c>
      <c r="G11" s="9">
        <v>250</v>
      </c>
      <c r="H11" s="9">
        <v>1</v>
      </c>
      <c r="I11" s="10">
        <v>183.6</v>
      </c>
      <c r="J11" s="10">
        <f t="shared" si="0"/>
        <v>242.35</v>
      </c>
      <c r="K11" s="42"/>
    </row>
    <row r="12" spans="1:11" x14ac:dyDescent="0.25">
      <c r="A12" s="9">
        <v>10</v>
      </c>
      <c r="B12" s="9"/>
      <c r="C12" s="9" t="s">
        <v>474</v>
      </c>
      <c r="D12" s="9" t="s">
        <v>1282</v>
      </c>
      <c r="E12" s="9" t="s">
        <v>1268</v>
      </c>
      <c r="F12" s="9" t="s">
        <v>14</v>
      </c>
      <c r="G12" s="9">
        <v>100</v>
      </c>
      <c r="H12" s="9">
        <v>1</v>
      </c>
      <c r="I12" s="10">
        <v>305</v>
      </c>
      <c r="J12" s="10">
        <f t="shared" si="0"/>
        <v>402.6</v>
      </c>
      <c r="K12" s="42"/>
    </row>
    <row r="13" spans="1:11" x14ac:dyDescent="0.25">
      <c r="A13" s="9">
        <v>11</v>
      </c>
      <c r="B13" s="9"/>
      <c r="C13" s="9" t="s">
        <v>1283</v>
      </c>
      <c r="D13" s="9" t="s">
        <v>1284</v>
      </c>
      <c r="E13" s="9" t="s">
        <v>1268</v>
      </c>
      <c r="F13" s="9" t="s">
        <v>14</v>
      </c>
      <c r="G13" s="9">
        <v>100</v>
      </c>
      <c r="H13" s="9">
        <v>1</v>
      </c>
      <c r="I13" s="10">
        <v>467.1</v>
      </c>
      <c r="J13" s="10">
        <f t="shared" si="0"/>
        <v>616.57000000000005</v>
      </c>
      <c r="K13" s="42"/>
    </row>
    <row r="14" spans="1:11" x14ac:dyDescent="0.25">
      <c r="A14" s="9">
        <v>12</v>
      </c>
      <c r="B14" s="9"/>
      <c r="C14" s="9" t="s">
        <v>1285</v>
      </c>
      <c r="D14" s="9" t="s">
        <v>1286</v>
      </c>
      <c r="E14" s="9" t="s">
        <v>1268</v>
      </c>
      <c r="F14" s="9" t="s">
        <v>14</v>
      </c>
      <c r="G14" s="9">
        <v>100</v>
      </c>
      <c r="H14" s="9">
        <v>1</v>
      </c>
      <c r="I14" s="10">
        <v>329.4</v>
      </c>
      <c r="J14" s="10">
        <f t="shared" si="0"/>
        <v>434.81</v>
      </c>
      <c r="K14" s="42"/>
    </row>
    <row r="15" spans="1:11" x14ac:dyDescent="0.25">
      <c r="A15" s="9">
        <v>13</v>
      </c>
      <c r="B15" s="9" t="s">
        <v>1287</v>
      </c>
      <c r="C15" s="9" t="s">
        <v>1288</v>
      </c>
      <c r="D15" s="9" t="s">
        <v>1289</v>
      </c>
      <c r="E15" s="9" t="s">
        <v>1268</v>
      </c>
      <c r="F15" s="9" t="s">
        <v>14</v>
      </c>
      <c r="G15" s="9">
        <v>250</v>
      </c>
      <c r="H15" s="9">
        <v>1</v>
      </c>
      <c r="I15" s="10">
        <v>777.6</v>
      </c>
      <c r="J15" s="10">
        <f t="shared" si="0"/>
        <v>1026.43</v>
      </c>
      <c r="K15" s="42"/>
    </row>
    <row r="16" spans="1:11" ht="18.75" x14ac:dyDescent="0.25">
      <c r="A16" s="9">
        <v>14</v>
      </c>
      <c r="B16" s="9"/>
      <c r="C16" s="9" t="s">
        <v>1290</v>
      </c>
      <c r="D16" s="9" t="s">
        <v>1291</v>
      </c>
      <c r="E16" s="9" t="s">
        <v>1268</v>
      </c>
      <c r="F16" s="9" t="s">
        <v>14</v>
      </c>
      <c r="G16" s="9">
        <v>250</v>
      </c>
      <c r="H16" s="9">
        <v>1</v>
      </c>
      <c r="I16" s="10">
        <v>467.1</v>
      </c>
      <c r="J16" s="10">
        <f t="shared" si="0"/>
        <v>616.57000000000005</v>
      </c>
      <c r="K16" s="42"/>
    </row>
    <row r="17" spans="1:11" x14ac:dyDescent="0.25">
      <c r="A17" s="9">
        <v>15</v>
      </c>
      <c r="B17" s="9"/>
      <c r="C17" s="9" t="s">
        <v>1292</v>
      </c>
      <c r="D17" s="9" t="s">
        <v>1293</v>
      </c>
      <c r="E17" s="9" t="s">
        <v>1268</v>
      </c>
      <c r="F17" s="9" t="s">
        <v>14</v>
      </c>
      <c r="G17" s="9">
        <v>250</v>
      </c>
      <c r="H17" s="9">
        <v>1</v>
      </c>
      <c r="I17" s="10">
        <v>467.1</v>
      </c>
      <c r="J17" s="10">
        <f t="shared" si="0"/>
        <v>616.57000000000005</v>
      </c>
      <c r="K17" s="42"/>
    </row>
    <row r="18" spans="1:11" ht="36" customHeight="1" x14ac:dyDescent="0.25">
      <c r="A18" s="9">
        <v>16</v>
      </c>
      <c r="B18" s="9"/>
      <c r="C18" s="9" t="s">
        <v>1294</v>
      </c>
      <c r="D18" s="9" t="s">
        <v>1295</v>
      </c>
      <c r="E18" s="9" t="s">
        <v>1268</v>
      </c>
      <c r="F18" s="9" t="s">
        <v>14</v>
      </c>
      <c r="G18" s="9">
        <v>500</v>
      </c>
      <c r="H18" s="9">
        <v>1</v>
      </c>
      <c r="I18" s="10">
        <v>585.9</v>
      </c>
      <c r="J18" s="10">
        <f t="shared" si="0"/>
        <v>773.39</v>
      </c>
      <c r="K18" s="42"/>
    </row>
    <row r="19" spans="1:11" x14ac:dyDescent="0.25">
      <c r="A19" s="9">
        <v>17</v>
      </c>
      <c r="B19" s="9"/>
      <c r="C19" s="9" t="s">
        <v>1296</v>
      </c>
      <c r="D19" s="9" t="s">
        <v>1297</v>
      </c>
      <c r="E19" s="9" t="s">
        <v>1298</v>
      </c>
      <c r="F19" s="9" t="s">
        <v>14</v>
      </c>
      <c r="G19" s="9">
        <v>500</v>
      </c>
      <c r="H19" s="9">
        <v>1</v>
      </c>
      <c r="I19" s="10">
        <v>585.9</v>
      </c>
      <c r="J19" s="10">
        <f t="shared" si="0"/>
        <v>773.39</v>
      </c>
      <c r="K19" s="42"/>
    </row>
    <row r="20" spans="1:11" x14ac:dyDescent="0.25">
      <c r="A20" s="9">
        <v>18</v>
      </c>
      <c r="B20" s="9"/>
      <c r="C20" s="9" t="s">
        <v>1299</v>
      </c>
      <c r="D20" s="9" t="s">
        <v>1300</v>
      </c>
      <c r="E20" s="9" t="s">
        <v>1268</v>
      </c>
      <c r="F20" s="9" t="s">
        <v>14</v>
      </c>
      <c r="G20" s="9">
        <v>100</v>
      </c>
      <c r="H20" s="9">
        <v>1</v>
      </c>
      <c r="I20" s="10">
        <v>540</v>
      </c>
      <c r="J20" s="10">
        <f t="shared" si="0"/>
        <v>712.8</v>
      </c>
      <c r="K20" s="42"/>
    </row>
    <row r="21" spans="1:11" x14ac:dyDescent="0.25">
      <c r="A21" s="9">
        <v>19</v>
      </c>
      <c r="B21" s="9"/>
      <c r="C21" s="9" t="s">
        <v>1301</v>
      </c>
      <c r="D21" s="9" t="s">
        <v>1300</v>
      </c>
      <c r="E21" s="9" t="s">
        <v>1268</v>
      </c>
      <c r="F21" s="9" t="s">
        <v>14</v>
      </c>
      <c r="G21" s="9">
        <v>100</v>
      </c>
      <c r="H21" s="9">
        <v>1</v>
      </c>
      <c r="I21" s="10">
        <v>540</v>
      </c>
      <c r="J21" s="10">
        <f t="shared" si="0"/>
        <v>712.8</v>
      </c>
      <c r="K21" s="42"/>
    </row>
    <row r="22" spans="1:11" x14ac:dyDescent="0.25">
      <c r="A22" s="9">
        <v>20</v>
      </c>
      <c r="B22" s="9" t="s">
        <v>657</v>
      </c>
      <c r="C22" s="9" t="s">
        <v>1302</v>
      </c>
      <c r="D22" s="9" t="s">
        <v>1300</v>
      </c>
      <c r="E22" s="9" t="s">
        <v>1268</v>
      </c>
      <c r="F22" s="9" t="s">
        <v>14</v>
      </c>
      <c r="G22" s="9">
        <v>100</v>
      </c>
      <c r="H22" s="9">
        <v>1</v>
      </c>
      <c r="I22" s="78">
        <v>483.3</v>
      </c>
      <c r="J22" s="78">
        <f t="shared" si="0"/>
        <v>637.96</v>
      </c>
      <c r="K22" s="79"/>
    </row>
    <row r="23" spans="1:11" x14ac:dyDescent="0.25">
      <c r="A23" s="9">
        <v>21</v>
      </c>
      <c r="B23" s="9" t="s">
        <v>657</v>
      </c>
      <c r="C23" s="9" t="s">
        <v>1303</v>
      </c>
      <c r="D23" s="9" t="s">
        <v>1300</v>
      </c>
      <c r="E23" s="9" t="s">
        <v>1268</v>
      </c>
      <c r="F23" s="9" t="s">
        <v>14</v>
      </c>
      <c r="G23" s="9">
        <v>100</v>
      </c>
      <c r="H23" s="9">
        <v>1</v>
      </c>
      <c r="I23" s="161">
        <v>1147.5</v>
      </c>
      <c r="J23" s="161">
        <f>IF(F23="Evet",I23*1.1*1.2,I23*1.2)</f>
        <v>1514.7</v>
      </c>
      <c r="K23" s="79"/>
    </row>
    <row r="24" spans="1:11" x14ac:dyDescent="0.25">
      <c r="A24" s="9">
        <v>22</v>
      </c>
      <c r="B24" s="9" t="s">
        <v>657</v>
      </c>
      <c r="C24" s="9" t="s">
        <v>1304</v>
      </c>
      <c r="D24" s="9" t="s">
        <v>1300</v>
      </c>
      <c r="E24" s="9" t="s">
        <v>1268</v>
      </c>
      <c r="F24" s="9" t="s">
        <v>14</v>
      </c>
      <c r="G24" s="9">
        <v>100</v>
      </c>
      <c r="H24" s="9">
        <v>1</v>
      </c>
      <c r="I24" s="162"/>
      <c r="J24" s="162"/>
      <c r="K24" s="79"/>
    </row>
    <row r="25" spans="1:11" ht="16.5" x14ac:dyDescent="0.25">
      <c r="A25" s="9">
        <v>23</v>
      </c>
      <c r="B25" s="9" t="s">
        <v>657</v>
      </c>
      <c r="C25" s="9" t="s">
        <v>1305</v>
      </c>
      <c r="D25" s="9" t="s">
        <v>1300</v>
      </c>
      <c r="E25" s="9" t="s">
        <v>1268</v>
      </c>
      <c r="F25" s="9" t="s">
        <v>14</v>
      </c>
      <c r="G25" s="9">
        <v>100</v>
      </c>
      <c r="H25" s="9">
        <v>1</v>
      </c>
      <c r="I25" s="162"/>
      <c r="J25" s="162"/>
      <c r="K25" s="79"/>
    </row>
    <row r="26" spans="1:11" x14ac:dyDescent="0.25">
      <c r="A26" s="9">
        <v>24</v>
      </c>
      <c r="B26" s="9" t="s">
        <v>657</v>
      </c>
      <c r="C26" s="9" t="s">
        <v>474</v>
      </c>
      <c r="D26" s="9" t="s">
        <v>1300</v>
      </c>
      <c r="E26" s="9" t="s">
        <v>1268</v>
      </c>
      <c r="F26" s="9" t="s">
        <v>14</v>
      </c>
      <c r="G26" s="9">
        <v>100</v>
      </c>
      <c r="H26" s="9">
        <v>1</v>
      </c>
      <c r="I26" s="162"/>
      <c r="J26" s="162"/>
      <c r="K26" s="79"/>
    </row>
    <row r="27" spans="1:11" x14ac:dyDescent="0.25">
      <c r="A27" s="9">
        <v>25</v>
      </c>
      <c r="B27" s="9" t="s">
        <v>657</v>
      </c>
      <c r="C27" s="9" t="s">
        <v>658</v>
      </c>
      <c r="D27" s="9" t="s">
        <v>1300</v>
      </c>
      <c r="E27" s="9" t="s">
        <v>1268</v>
      </c>
      <c r="F27" s="9" t="s">
        <v>14</v>
      </c>
      <c r="G27" s="9">
        <v>100</v>
      </c>
      <c r="H27" s="9">
        <v>1</v>
      </c>
      <c r="I27" s="162"/>
      <c r="J27" s="162"/>
      <c r="K27" s="79"/>
    </row>
    <row r="28" spans="1:11" x14ac:dyDescent="0.25">
      <c r="A28" s="9">
        <v>26</v>
      </c>
      <c r="B28" s="9" t="s">
        <v>657</v>
      </c>
      <c r="C28" s="9" t="s">
        <v>664</v>
      </c>
      <c r="D28" s="9" t="s">
        <v>1300</v>
      </c>
      <c r="E28" s="9" t="s">
        <v>1268</v>
      </c>
      <c r="F28" s="9" t="s">
        <v>14</v>
      </c>
      <c r="G28" s="9">
        <v>100</v>
      </c>
      <c r="H28" s="9">
        <v>1</v>
      </c>
      <c r="I28" s="162"/>
      <c r="J28" s="162"/>
      <c r="K28" s="79"/>
    </row>
    <row r="29" spans="1:11" x14ac:dyDescent="0.25">
      <c r="A29" s="9">
        <v>27</v>
      </c>
      <c r="B29" s="9" t="s">
        <v>657</v>
      </c>
      <c r="C29" s="9" t="s">
        <v>1283</v>
      </c>
      <c r="D29" s="9" t="s">
        <v>1300</v>
      </c>
      <c r="E29" s="9" t="s">
        <v>1268</v>
      </c>
      <c r="F29" s="9" t="s">
        <v>14</v>
      </c>
      <c r="G29" s="9">
        <v>100</v>
      </c>
      <c r="H29" s="9">
        <v>1</v>
      </c>
      <c r="I29" s="163"/>
      <c r="J29" s="163"/>
      <c r="K29" s="79"/>
    </row>
    <row r="30" spans="1:11" x14ac:dyDescent="0.25">
      <c r="A30" s="9">
        <v>28</v>
      </c>
      <c r="B30" s="9" t="s">
        <v>1306</v>
      </c>
      <c r="C30" s="9" t="s">
        <v>1307</v>
      </c>
      <c r="D30" s="9" t="s">
        <v>1308</v>
      </c>
      <c r="E30" s="9" t="s">
        <v>1268</v>
      </c>
      <c r="F30" s="9" t="s">
        <v>14</v>
      </c>
      <c r="G30" s="9">
        <v>500</v>
      </c>
      <c r="H30" s="9">
        <v>1</v>
      </c>
      <c r="I30" s="10">
        <v>375.3</v>
      </c>
      <c r="J30" s="10">
        <f t="shared" ref="J30:J43" si="1">ROUND(IF(F30="Evet",I30*1.1*1.2,I30*1.2),2)</f>
        <v>495.4</v>
      </c>
      <c r="K30" s="42"/>
    </row>
    <row r="31" spans="1:11" x14ac:dyDescent="0.25">
      <c r="A31" s="9">
        <v>29</v>
      </c>
      <c r="B31" s="9"/>
      <c r="C31" s="9" t="s">
        <v>1309</v>
      </c>
      <c r="D31" s="9" t="s">
        <v>1310</v>
      </c>
      <c r="E31" s="9" t="s">
        <v>1268</v>
      </c>
      <c r="F31" s="9" t="s">
        <v>14</v>
      </c>
      <c r="G31" s="9">
        <v>100</v>
      </c>
      <c r="H31" s="9">
        <v>1</v>
      </c>
      <c r="I31" s="10">
        <v>467.1</v>
      </c>
      <c r="J31" s="10">
        <f t="shared" si="1"/>
        <v>616.57000000000005</v>
      </c>
      <c r="K31" s="42"/>
    </row>
    <row r="32" spans="1:11" x14ac:dyDescent="0.25">
      <c r="A32" s="9">
        <v>30</v>
      </c>
      <c r="B32" s="9"/>
      <c r="C32" s="9" t="s">
        <v>1311</v>
      </c>
      <c r="D32" s="9" t="s">
        <v>1312</v>
      </c>
      <c r="E32" s="9" t="s">
        <v>1268</v>
      </c>
      <c r="F32" s="9" t="s">
        <v>14</v>
      </c>
      <c r="G32" s="9">
        <v>1000</v>
      </c>
      <c r="H32" s="9">
        <v>1</v>
      </c>
      <c r="I32" s="10">
        <v>467.1</v>
      </c>
      <c r="J32" s="10">
        <f t="shared" si="1"/>
        <v>616.57000000000005</v>
      </c>
      <c r="K32" s="42"/>
    </row>
    <row r="33" spans="1:17" ht="30" x14ac:dyDescent="0.25">
      <c r="A33" s="9">
        <v>31</v>
      </c>
      <c r="B33" s="9" t="s">
        <v>1313</v>
      </c>
      <c r="C33" s="9" t="s">
        <v>1314</v>
      </c>
      <c r="D33" s="9" t="s">
        <v>1315</v>
      </c>
      <c r="E33" s="9" t="s">
        <v>18</v>
      </c>
      <c r="F33" s="9" t="s">
        <v>23</v>
      </c>
      <c r="G33" s="9">
        <v>500</v>
      </c>
      <c r="H33" s="9">
        <v>1</v>
      </c>
      <c r="I33" s="10">
        <v>345.6</v>
      </c>
      <c r="J33" s="10">
        <f t="shared" si="1"/>
        <v>414.72</v>
      </c>
      <c r="K33" s="42"/>
    </row>
    <row r="34" spans="1:17" x14ac:dyDescent="0.25">
      <c r="A34" s="9">
        <v>32</v>
      </c>
      <c r="B34" s="9"/>
      <c r="C34" s="9" t="s">
        <v>1316</v>
      </c>
      <c r="D34" s="9" t="s">
        <v>1317</v>
      </c>
      <c r="E34" s="9" t="s">
        <v>18</v>
      </c>
      <c r="F34" s="9" t="s">
        <v>23</v>
      </c>
      <c r="G34" s="9">
        <v>100</v>
      </c>
      <c r="H34" s="9">
        <v>1</v>
      </c>
      <c r="I34" s="10">
        <v>183.6</v>
      </c>
      <c r="J34" s="10">
        <f t="shared" si="1"/>
        <v>220.32</v>
      </c>
      <c r="K34" s="42"/>
    </row>
    <row r="35" spans="1:17" x14ac:dyDescent="0.25">
      <c r="A35" s="9">
        <v>33</v>
      </c>
      <c r="B35" s="9" t="s">
        <v>1287</v>
      </c>
      <c r="C35" s="9" t="s">
        <v>1318</v>
      </c>
      <c r="D35" s="9" t="s">
        <v>1319</v>
      </c>
      <c r="E35" s="9" t="s">
        <v>1298</v>
      </c>
      <c r="F35" s="9" t="s">
        <v>23</v>
      </c>
      <c r="G35" s="9">
        <v>1000</v>
      </c>
      <c r="H35" s="9">
        <v>5</v>
      </c>
      <c r="I35" s="10">
        <v>564.29999999999995</v>
      </c>
      <c r="J35" s="10">
        <f t="shared" si="1"/>
        <v>677.16</v>
      </c>
      <c r="K35" s="42"/>
    </row>
    <row r="36" spans="1:17" ht="30" x14ac:dyDescent="0.25">
      <c r="A36" s="9">
        <v>34</v>
      </c>
      <c r="B36" s="9"/>
      <c r="C36" s="9" t="s">
        <v>1320</v>
      </c>
      <c r="D36" s="9" t="s">
        <v>1321</v>
      </c>
      <c r="E36" s="9" t="s">
        <v>18</v>
      </c>
      <c r="F36" s="9" t="s">
        <v>23</v>
      </c>
      <c r="G36" s="9">
        <v>500</v>
      </c>
      <c r="H36" s="9">
        <v>1</v>
      </c>
      <c r="I36" s="10">
        <v>256.5</v>
      </c>
      <c r="J36" s="10">
        <f t="shared" si="1"/>
        <v>307.8</v>
      </c>
      <c r="K36" s="42"/>
    </row>
    <row r="37" spans="1:17" ht="30" x14ac:dyDescent="0.25">
      <c r="A37" s="9">
        <v>35</v>
      </c>
      <c r="B37" s="9"/>
      <c r="C37" s="80" t="s">
        <v>1322</v>
      </c>
      <c r="D37" s="9" t="s">
        <v>1323</v>
      </c>
      <c r="E37" s="9" t="s">
        <v>18</v>
      </c>
      <c r="F37" s="9" t="s">
        <v>23</v>
      </c>
      <c r="G37" s="9">
        <v>500</v>
      </c>
      <c r="H37" s="9">
        <v>1</v>
      </c>
      <c r="I37" s="10">
        <v>375.3</v>
      </c>
      <c r="J37" s="10">
        <f t="shared" si="1"/>
        <v>450.36</v>
      </c>
      <c r="K37" s="42"/>
    </row>
    <row r="38" spans="1:17" ht="16.5" x14ac:dyDescent="0.25">
      <c r="A38" s="9">
        <v>36</v>
      </c>
      <c r="B38" s="9"/>
      <c r="C38" s="9" t="s">
        <v>1324</v>
      </c>
      <c r="D38" s="9" t="s">
        <v>1325</v>
      </c>
      <c r="E38" s="9"/>
      <c r="F38" s="9" t="s">
        <v>23</v>
      </c>
      <c r="G38" s="9">
        <v>100</v>
      </c>
      <c r="H38" s="9">
        <v>1</v>
      </c>
      <c r="I38" s="10">
        <v>540</v>
      </c>
      <c r="J38" s="10">
        <f t="shared" si="1"/>
        <v>648</v>
      </c>
      <c r="K38" s="42"/>
    </row>
    <row r="39" spans="1:17" x14ac:dyDescent="0.25">
      <c r="A39" s="9">
        <v>37</v>
      </c>
      <c r="B39" s="9" t="s">
        <v>1326</v>
      </c>
      <c r="C39" s="9" t="s">
        <v>1327</v>
      </c>
      <c r="D39" s="9" t="s">
        <v>1328</v>
      </c>
      <c r="E39" s="9" t="s">
        <v>1298</v>
      </c>
      <c r="F39" s="9" t="s">
        <v>23</v>
      </c>
      <c r="G39" s="9">
        <v>500</v>
      </c>
      <c r="H39" s="9">
        <v>1</v>
      </c>
      <c r="I39" s="10">
        <v>1179.9000000000001</v>
      </c>
      <c r="J39" s="10">
        <f t="shared" si="1"/>
        <v>1415.88</v>
      </c>
      <c r="K39" s="42"/>
    </row>
    <row r="40" spans="1:17" ht="60" x14ac:dyDescent="0.25">
      <c r="A40" s="9">
        <v>38</v>
      </c>
      <c r="B40" s="9"/>
      <c r="C40" s="9" t="s">
        <v>1329</v>
      </c>
      <c r="D40" s="9" t="s">
        <v>1330</v>
      </c>
      <c r="E40" s="9" t="s">
        <v>1298</v>
      </c>
      <c r="F40" s="9" t="s">
        <v>23</v>
      </c>
      <c r="G40" s="9">
        <v>3000</v>
      </c>
      <c r="H40" s="9">
        <v>3</v>
      </c>
      <c r="I40" s="10">
        <v>1471.5</v>
      </c>
      <c r="J40" s="10">
        <f t="shared" si="1"/>
        <v>1765.8</v>
      </c>
      <c r="K40" s="42"/>
    </row>
    <row r="41" spans="1:17" ht="30" x14ac:dyDescent="0.25">
      <c r="A41" s="9">
        <v>39</v>
      </c>
      <c r="B41" s="9"/>
      <c r="C41" s="9" t="s">
        <v>1331</v>
      </c>
      <c r="D41" s="9" t="s">
        <v>1332</v>
      </c>
      <c r="E41" s="9" t="s">
        <v>18</v>
      </c>
      <c r="F41" s="9" t="s">
        <v>23</v>
      </c>
      <c r="G41" s="9">
        <v>100</v>
      </c>
      <c r="H41" s="9">
        <v>1</v>
      </c>
      <c r="I41" s="10">
        <v>329.4</v>
      </c>
      <c r="J41" s="10">
        <f t="shared" si="1"/>
        <v>395.28</v>
      </c>
      <c r="K41" s="42"/>
    </row>
    <row r="42" spans="1:17" x14ac:dyDescent="0.25">
      <c r="A42" s="9">
        <v>40</v>
      </c>
      <c r="B42" s="9"/>
      <c r="C42" s="9" t="s">
        <v>1333</v>
      </c>
      <c r="D42" s="9" t="s">
        <v>1334</v>
      </c>
      <c r="E42" s="9" t="s">
        <v>18</v>
      </c>
      <c r="F42" s="9" t="s">
        <v>23</v>
      </c>
      <c r="G42" s="9">
        <v>100</v>
      </c>
      <c r="H42" s="9">
        <v>1</v>
      </c>
      <c r="I42" s="10">
        <v>564.29999999999995</v>
      </c>
      <c r="J42" s="10">
        <f t="shared" si="1"/>
        <v>677.16</v>
      </c>
      <c r="K42" s="42"/>
    </row>
    <row r="43" spans="1:17" ht="30" x14ac:dyDescent="0.25">
      <c r="A43" s="9">
        <v>41</v>
      </c>
      <c r="B43" s="9" t="s">
        <v>1335</v>
      </c>
      <c r="C43" s="9" t="s">
        <v>1336</v>
      </c>
      <c r="D43" s="9" t="s">
        <v>1337</v>
      </c>
      <c r="E43" s="9" t="s">
        <v>18</v>
      </c>
      <c r="F43" s="9" t="s">
        <v>23</v>
      </c>
      <c r="G43" s="9">
        <v>250</v>
      </c>
      <c r="H43" s="9">
        <v>1</v>
      </c>
      <c r="I43" s="10">
        <v>329.4</v>
      </c>
      <c r="J43" s="10">
        <f t="shared" si="1"/>
        <v>395.28</v>
      </c>
      <c r="K43" s="42"/>
    </row>
    <row r="44" spans="1:17" s="1" customFormat="1" ht="30" customHeight="1" x14ac:dyDescent="0.25">
      <c r="A44" s="116"/>
      <c r="B44" s="141" t="s">
        <v>1629</v>
      </c>
      <c r="C44" s="141"/>
      <c r="D44" s="141"/>
      <c r="E44" s="141"/>
      <c r="F44" s="141"/>
      <c r="G44" s="141"/>
      <c r="H44" s="141"/>
      <c r="I44" s="141"/>
      <c r="J44" s="141"/>
      <c r="K44" s="137"/>
      <c r="L44" s="137"/>
      <c r="M44" s="137"/>
      <c r="N44" s="36"/>
      <c r="O44" s="11"/>
      <c r="P44" s="121"/>
      <c r="Q44" s="121"/>
    </row>
  </sheetData>
  <mergeCells count="4">
    <mergeCell ref="A1:J1"/>
    <mergeCell ref="I23:I29"/>
    <mergeCell ref="J23:J29"/>
    <mergeCell ref="B44:J44"/>
  </mergeCells>
  <conditionalFormatting sqref="B23:J23 B24:H29 B22:H22 A22:A43 B30:J36 B38:J43 B37 D37:J37 A3:J21">
    <cfRule type="expression" dxfId="24" priority="2">
      <formula>ISODD($A3)=TRUE</formula>
    </cfRule>
  </conditionalFormatting>
  <conditionalFormatting sqref="C37">
    <cfRule type="expression" dxfId="23" priority="1">
      <formula>ISODD($A37)=TRUE</formula>
    </cfRule>
  </conditionalFormatting>
  <pageMargins left="0.39370078740157483" right="0.19685039370078741" top="0.39370078740157483" bottom="0.39370078740157483" header="0" footer="0"/>
  <pageSetup paperSize="9" scale="99" fitToHeight="0" orientation="landscape" r:id="rId1"/>
  <headerFooter>
    <oddFooter>&amp;LForm No: KYS-FR-88        &amp;RRev.No./Tar:00/24.05.2021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AB33DD33A331AD468DCC4D8F4E1ABCCC" ma:contentTypeVersion="0" ma:contentTypeDescription="Yeni belge oluşturun." ma:contentTypeScope="" ma:versionID="2f36ed6a17c0877158a77c781fc6064f">
  <xsd:schema xmlns:xsd="http://www.w3.org/2001/XMLSchema" xmlns:xs="http://www.w3.org/2001/XMLSchema" xmlns:p="http://schemas.microsoft.com/office/2006/metadata/properties" xmlns:ns1="http://schemas.microsoft.com/sharepoint/v3" targetNamespace="http://schemas.microsoft.com/office/2006/metadata/properties" ma:root="true" ma:fieldsID="f0305f5a1970ef5ab7b84130530577c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15B3857-7646-4B1A-B70C-D6243092C859}"/>
</file>

<file path=customXml/itemProps2.xml><?xml version="1.0" encoding="utf-8"?>
<ds:datastoreItem xmlns:ds="http://schemas.openxmlformats.org/officeDocument/2006/customXml" ds:itemID="{49373910-9399-4F1E-A64C-A369A3B9263F}"/>
</file>

<file path=customXml/itemProps3.xml><?xml version="1.0" encoding="utf-8"?>
<ds:datastoreItem xmlns:ds="http://schemas.openxmlformats.org/officeDocument/2006/customXml" ds:itemID="{CA5724A3-9680-45A4-B37F-F110A0FD67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12</vt:i4>
      </vt:variant>
      <vt:variant>
        <vt:lpstr>Adlandırılmış Aralıklar</vt:lpstr>
      </vt:variant>
      <vt:variant>
        <vt:i4>21</vt:i4>
      </vt:variant>
    </vt:vector>
  </HeadingPairs>
  <TitlesOfParts>
    <vt:vector size="33" baseType="lpstr">
      <vt:lpstr>ALB</vt:lpstr>
      <vt:lpstr>BBB</vt:lpstr>
      <vt:lpstr>BÜB</vt:lpstr>
      <vt:lpstr>HÜB</vt:lpstr>
      <vt:lpstr>KİB</vt:lpstr>
      <vt:lpstr>KKB</vt:lpstr>
      <vt:lpstr>KMB</vt:lpstr>
      <vt:lpstr>MMB</vt:lpstr>
      <vt:lpstr>SAB</vt:lpstr>
      <vt:lpstr>VKB</vt:lpstr>
      <vt:lpstr>YMB</vt:lpstr>
      <vt:lpstr>YTB</vt:lpstr>
      <vt:lpstr>ALB!Yazdırma_Alanı</vt:lpstr>
      <vt:lpstr>BBB!Yazdırma_Alanı</vt:lpstr>
      <vt:lpstr>BÜB!Yazdırma_Alanı</vt:lpstr>
      <vt:lpstr>HÜB!Yazdırma_Alanı</vt:lpstr>
      <vt:lpstr>KİB!Yazdırma_Alanı</vt:lpstr>
      <vt:lpstr>KKB!Yazdırma_Alanı</vt:lpstr>
      <vt:lpstr>KMB!Yazdırma_Alanı</vt:lpstr>
      <vt:lpstr>MMB!Yazdırma_Alanı</vt:lpstr>
      <vt:lpstr>SAB!Yazdırma_Alanı</vt:lpstr>
      <vt:lpstr>VKB!Yazdırma_Alanı</vt:lpstr>
      <vt:lpstr>YMB!Yazdırma_Alanı</vt:lpstr>
      <vt:lpstr>YTB!Yazdırma_Alanı</vt:lpstr>
      <vt:lpstr>ALB!Yazdırma_Başlıkları</vt:lpstr>
      <vt:lpstr>BBB!Yazdırma_Başlıkları</vt:lpstr>
      <vt:lpstr>BÜB!Yazdırma_Başlıkları</vt:lpstr>
      <vt:lpstr>HÜB!Yazdırma_Başlıkları</vt:lpstr>
      <vt:lpstr>KMB!Yazdırma_Başlıkları</vt:lpstr>
      <vt:lpstr>MMB!Yazdırma_Başlıkları</vt:lpstr>
      <vt:lpstr>SAB!Yazdırma_Başlıkları</vt:lpstr>
      <vt:lpstr>YMB!Yazdırma_Başlıkları</vt:lpstr>
      <vt:lpstr>YTB!Yazdırma_Başlıkları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GÜL</dc:creator>
  <cp:lastModifiedBy>İlker GÜL</cp:lastModifiedBy>
  <cp:lastPrinted>2024-07-26T13:42:41Z</cp:lastPrinted>
  <dcterms:created xsi:type="dcterms:W3CDTF">2023-05-01T19:28:04Z</dcterms:created>
  <dcterms:modified xsi:type="dcterms:W3CDTF">2024-08-07T13:08:36Z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0x010100AB33DD33A331AD468DCC4D8F4E1ABCCC</vt:lpwstr>
  </property>
</Properties>
</file>